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ERTANGGUNGJAWABAN APBDES 2020\"/>
    </mc:Choice>
  </mc:AlternateContent>
  <bookViews>
    <workbookView xWindow="480" yWindow="525" windowWidth="19875" windowHeight="6510" activeTab="5"/>
  </bookViews>
  <sheets>
    <sheet name="Realisasi" sheetId="1" r:id="rId1"/>
    <sheet name="CALK" sheetId="2" r:id="rId2"/>
    <sheet name="Rincian Aset" sheetId="5" r:id="rId3"/>
    <sheet name="Lampiran II" sheetId="3" r:id="rId4"/>
    <sheet name="Lampiran III" sheetId="4" r:id="rId5"/>
    <sheet name="MUTASI ASET" sheetId="6" r:id="rId6"/>
  </sheets>
  <definedNames>
    <definedName name="_xlnm.Print_Area" localSheetId="2">'Rincian Aset'!$A$1:$L$116</definedName>
    <definedName name="_xlnm.Print_Titles" localSheetId="3">'Lampiran II'!$16:$19</definedName>
    <definedName name="_xlnm.Print_Titles" localSheetId="5">'MUTASI ASET'!$3:$5</definedName>
  </definedNames>
  <calcPr calcId="152511"/>
</workbook>
</file>

<file path=xl/calcChain.xml><?xml version="1.0" encoding="utf-8"?>
<calcChain xmlns="http://schemas.openxmlformats.org/spreadsheetml/2006/main">
  <c r="G46" i="6" l="1"/>
  <c r="G47" i="6"/>
  <c r="G48" i="6"/>
  <c r="G49" i="6"/>
  <c r="G50" i="6"/>
  <c r="G51" i="6"/>
  <c r="G52" i="6"/>
  <c r="G53" i="6"/>
  <c r="G54" i="6"/>
  <c r="G55" i="6"/>
  <c r="G56" i="6"/>
  <c r="G270" i="2" l="1"/>
  <c r="F270" i="2"/>
  <c r="E32" i="1"/>
  <c r="G98" i="6" l="1"/>
  <c r="G90" i="6"/>
  <c r="G89" i="6"/>
  <c r="G85" i="6"/>
  <c r="G70" i="6"/>
  <c r="G69" i="6"/>
  <c r="G71" i="6"/>
  <c r="G66" i="6"/>
  <c r="G63" i="6"/>
  <c r="G64" i="6"/>
  <c r="G45" i="6"/>
  <c r="G22" i="6"/>
  <c r="L57" i="3"/>
  <c r="L56" i="3"/>
  <c r="L31" i="3"/>
  <c r="G102" i="6"/>
  <c r="G99" i="6"/>
  <c r="J78" i="5"/>
  <c r="J114" i="5" s="1"/>
  <c r="J93" i="5" l="1"/>
  <c r="H225" i="2"/>
  <c r="H227" i="2"/>
  <c r="H224" i="2"/>
  <c r="H194" i="2"/>
  <c r="H166" i="2"/>
  <c r="F89" i="2"/>
  <c r="H85" i="2" l="1"/>
  <c r="D18" i="1"/>
  <c r="G10" i="6" l="1"/>
  <c r="G11" i="6"/>
  <c r="G12" i="6"/>
  <c r="G13" i="6"/>
  <c r="G14" i="6"/>
  <c r="G15" i="6"/>
  <c r="G16" i="6"/>
  <c r="G17" i="6"/>
  <c r="G18" i="6"/>
  <c r="G19" i="6"/>
  <c r="G20" i="6"/>
  <c r="G21" i="6"/>
  <c r="G23" i="6"/>
  <c r="G24" i="6"/>
  <c r="G25" i="6"/>
  <c r="G26" i="6"/>
  <c r="G27" i="6"/>
  <c r="G28" i="6"/>
  <c r="G29" i="6"/>
  <c r="G30" i="6"/>
  <c r="G31" i="6"/>
  <c r="G32" i="6"/>
  <c r="G33" i="6"/>
  <c r="G34" i="6"/>
  <c r="G35" i="6"/>
  <c r="G36" i="6"/>
  <c r="G37" i="6"/>
  <c r="G38" i="6"/>
  <c r="G39" i="6"/>
  <c r="G40" i="6"/>
  <c r="G41" i="6"/>
  <c r="G42" i="6"/>
  <c r="G43" i="6"/>
  <c r="G44" i="6"/>
  <c r="G57" i="6"/>
  <c r="G58" i="6"/>
  <c r="G59" i="6"/>
  <c r="G60" i="6"/>
  <c r="G61" i="6"/>
  <c r="G62" i="6"/>
  <c r="G65" i="6"/>
  <c r="G67" i="6"/>
  <c r="G68" i="6"/>
  <c r="G72" i="6"/>
  <c r="G73" i="6"/>
  <c r="G74" i="6"/>
  <c r="G75" i="6"/>
  <c r="G76" i="6"/>
  <c r="G77" i="6"/>
  <c r="G78" i="6"/>
  <c r="G79" i="6"/>
  <c r="G80" i="6"/>
  <c r="G81" i="6"/>
  <c r="G82" i="6"/>
  <c r="G83" i="6"/>
  <c r="G84" i="6"/>
  <c r="G86" i="6"/>
  <c r="G87" i="6"/>
  <c r="G88" i="6"/>
  <c r="G91" i="6"/>
  <c r="G92" i="6"/>
  <c r="G93" i="6"/>
  <c r="G94" i="6"/>
  <c r="G95" i="6"/>
  <c r="G96" i="6"/>
  <c r="G97" i="6"/>
  <c r="G100" i="6"/>
  <c r="G101" i="6"/>
  <c r="G103" i="6"/>
  <c r="G104" i="6"/>
  <c r="G9" i="6"/>
  <c r="G85" i="2" l="1"/>
  <c r="D106" i="6" l="1"/>
  <c r="E106" i="6"/>
  <c r="F106" i="6"/>
  <c r="C106" i="6"/>
  <c r="G106" i="6" l="1"/>
  <c r="H82" i="3" l="1"/>
  <c r="L36" i="3"/>
  <c r="L62" i="3"/>
  <c r="O82" i="3"/>
  <c r="M82" i="3"/>
  <c r="L70" i="3"/>
  <c r="L69" i="3"/>
  <c r="L67" i="3"/>
  <c r="L65" i="3"/>
  <c r="L60" i="3"/>
  <c r="L58" i="3"/>
  <c r="L54" i="3"/>
  <c r="L53" i="3"/>
  <c r="L52" i="3"/>
  <c r="L50" i="3"/>
  <c r="L47" i="3"/>
  <c r="L46" i="3"/>
  <c r="L45" i="3"/>
  <c r="L44" i="3"/>
  <c r="L43" i="3"/>
  <c r="N42" i="3"/>
  <c r="L42" i="3"/>
  <c r="L41" i="3"/>
  <c r="L40" i="3"/>
  <c r="L39" i="3"/>
  <c r="L37" i="3"/>
  <c r="L35" i="3"/>
  <c r="N33" i="3"/>
  <c r="L33" i="3"/>
  <c r="L32" i="3"/>
  <c r="L29" i="3"/>
  <c r="L28" i="3"/>
  <c r="L27" i="3"/>
  <c r="L26" i="3"/>
  <c r="N25" i="3"/>
  <c r="L25" i="3"/>
  <c r="L24" i="3"/>
  <c r="K23" i="3"/>
  <c r="L23" i="3" s="1"/>
  <c r="K82" i="3" l="1"/>
  <c r="L82" i="3" s="1"/>
  <c r="N82" i="3"/>
  <c r="G20" i="4" l="1"/>
  <c r="G23" i="4" s="1"/>
  <c r="H252" i="2" l="1"/>
  <c r="H243" i="2"/>
  <c r="H229" i="2"/>
  <c r="H223" i="2"/>
  <c r="H201" i="2"/>
  <c r="H199" i="2"/>
  <c r="H197" i="2"/>
  <c r="H23" i="2" l="1"/>
  <c r="H276" i="2" l="1"/>
  <c r="G177" i="2" l="1"/>
  <c r="F177" i="2"/>
  <c r="H172" i="2"/>
  <c r="G261" i="2"/>
  <c r="F261" i="2"/>
  <c r="H260" i="2"/>
  <c r="G257" i="2"/>
  <c r="F257" i="2"/>
  <c r="H251" i="2"/>
  <c r="H253" i="2"/>
  <c r="H254" i="2"/>
  <c r="H255" i="2"/>
  <c r="H256" i="2"/>
  <c r="G249" i="2"/>
  <c r="F249" i="2"/>
  <c r="H235" i="2"/>
  <c r="H236" i="2"/>
  <c r="H237" i="2"/>
  <c r="H238" i="2"/>
  <c r="H239" i="2"/>
  <c r="H240" i="2"/>
  <c r="H241" i="2"/>
  <c r="H242" i="2"/>
  <c r="H244" i="2"/>
  <c r="H245" i="2"/>
  <c r="H246" i="2"/>
  <c r="H247" i="2"/>
  <c r="H248" i="2"/>
  <c r="H234" i="2"/>
  <c r="G232" i="2"/>
  <c r="F232" i="2"/>
  <c r="H217" i="2"/>
  <c r="H218" i="2"/>
  <c r="H219" i="2"/>
  <c r="H220" i="2"/>
  <c r="H221" i="2"/>
  <c r="H222" i="2"/>
  <c r="H226" i="2"/>
  <c r="H228" i="2"/>
  <c r="H230" i="2"/>
  <c r="H231" i="2"/>
  <c r="H216" i="2"/>
  <c r="G214" i="2"/>
  <c r="F214" i="2"/>
  <c r="H184" i="2"/>
  <c r="H185" i="2"/>
  <c r="H186" i="2"/>
  <c r="H187" i="2"/>
  <c r="H188" i="2"/>
  <c r="H189" i="2"/>
  <c r="H190" i="2"/>
  <c r="H191" i="2"/>
  <c r="H192" i="2"/>
  <c r="H193" i="2"/>
  <c r="H195" i="2"/>
  <c r="H196" i="2"/>
  <c r="H198" i="2"/>
  <c r="H200" i="2"/>
  <c r="H202" i="2"/>
  <c r="H203" i="2"/>
  <c r="H204" i="2"/>
  <c r="H205" i="2"/>
  <c r="H206" i="2"/>
  <c r="H207" i="2"/>
  <c r="H208" i="2"/>
  <c r="H209" i="2"/>
  <c r="H210" i="2"/>
  <c r="H211" i="2"/>
  <c r="H212" i="2"/>
  <c r="H213" i="2"/>
  <c r="H183" i="2"/>
  <c r="H154" i="2"/>
  <c r="H155" i="2"/>
  <c r="H156" i="2"/>
  <c r="H157" i="2"/>
  <c r="H158" i="2"/>
  <c r="H145" i="2"/>
  <c r="F135" i="2"/>
  <c r="H261" i="2" l="1"/>
  <c r="F180" i="2"/>
  <c r="H249" i="2"/>
  <c r="G180" i="2"/>
  <c r="H257" i="2"/>
  <c r="H232" i="2"/>
  <c r="H214" i="2"/>
  <c r="H180" i="2" l="1"/>
  <c r="G123" i="2"/>
  <c r="F123" i="2"/>
  <c r="H122" i="2"/>
  <c r="H121" i="2"/>
  <c r="H123" i="2" l="1"/>
  <c r="F25" i="1" l="1"/>
  <c r="H277" i="2"/>
  <c r="J113" i="5"/>
  <c r="G280" i="2" l="1"/>
  <c r="F280" i="2"/>
  <c r="H278" i="2"/>
  <c r="H279" i="2"/>
  <c r="H280" i="2" l="1"/>
  <c r="H285" i="2" l="1"/>
  <c r="H286" i="2" s="1"/>
  <c r="G286" i="2"/>
  <c r="F286" i="2"/>
  <c r="F31" i="1" l="1"/>
  <c r="F30" i="1"/>
  <c r="D32" i="1"/>
  <c r="D26" i="1" l="1"/>
  <c r="E26" i="1"/>
  <c r="F21" i="1"/>
  <c r="F23" i="1"/>
  <c r="F24" i="1"/>
  <c r="F32" i="1"/>
  <c r="F22" i="1"/>
  <c r="G268" i="2"/>
  <c r="F268" i="2"/>
  <c r="H270" i="2"/>
  <c r="H271" i="2" s="1"/>
  <c r="G271" i="2"/>
  <c r="F271" i="2"/>
  <c r="H267" i="2"/>
  <c r="H266" i="2"/>
  <c r="F26" i="1" l="1"/>
  <c r="H268" i="2"/>
  <c r="H147" i="2"/>
  <c r="H148" i="2"/>
  <c r="H149" i="2"/>
  <c r="H150" i="2"/>
  <c r="H151" i="2"/>
  <c r="H152" i="2"/>
  <c r="H153" i="2" l="1"/>
  <c r="H160" i="2"/>
  <c r="H139" i="2"/>
  <c r="H159" i="2"/>
  <c r="H138" i="2"/>
  <c r="H176" i="2"/>
  <c r="H177" i="2" s="1"/>
  <c r="H137" i="2"/>
  <c r="H144" i="2"/>
  <c r="H143" i="2"/>
  <c r="H142" i="2"/>
  <c r="H167" i="2"/>
  <c r="H168" i="2"/>
  <c r="H170" i="2"/>
  <c r="H171" i="2"/>
  <c r="H173" i="2"/>
  <c r="H164" i="2"/>
  <c r="G174" i="2"/>
  <c r="H129" i="2"/>
  <c r="H130" i="2"/>
  <c r="H131" i="2"/>
  <c r="H132" i="2"/>
  <c r="H134" i="2"/>
  <c r="H128" i="2"/>
  <c r="F95" i="2"/>
  <c r="G116" i="2"/>
  <c r="F116" i="2"/>
  <c r="G109" i="2"/>
  <c r="F109" i="2"/>
  <c r="G102" i="2"/>
  <c r="F102" i="2"/>
  <c r="G95" i="2"/>
  <c r="G89" i="2" s="1"/>
  <c r="H115" i="2"/>
  <c r="H114" i="2"/>
  <c r="H108" i="2"/>
  <c r="H107" i="2"/>
  <c r="H101" i="2"/>
  <c r="H100" i="2"/>
  <c r="H93" i="2"/>
  <c r="H94" i="2"/>
  <c r="H92" i="2"/>
  <c r="G87" i="2"/>
  <c r="F87" i="2"/>
  <c r="H86" i="2"/>
  <c r="H84" i="2"/>
  <c r="H78" i="2"/>
  <c r="H77" i="2"/>
  <c r="G79" i="2"/>
  <c r="F79" i="2"/>
  <c r="G72" i="2"/>
  <c r="F72" i="2"/>
  <c r="H61" i="2"/>
  <c r="H62" i="2"/>
  <c r="H63" i="2"/>
  <c r="H64" i="2"/>
  <c r="H65" i="2"/>
  <c r="H66" i="2"/>
  <c r="H67" i="2"/>
  <c r="H68" i="2"/>
  <c r="H69" i="2"/>
  <c r="H70" i="2"/>
  <c r="H71" i="2"/>
  <c r="H60" i="2"/>
  <c r="F55" i="2"/>
  <c r="H54" i="2"/>
  <c r="H48" i="2"/>
  <c r="G47" i="2"/>
  <c r="F49" i="2"/>
  <c r="F15" i="1" l="1"/>
  <c r="F17" i="1"/>
  <c r="F16" i="1"/>
  <c r="G55" i="2"/>
  <c r="H102" i="2"/>
  <c r="H116" i="2"/>
  <c r="H141" i="2"/>
  <c r="H140" i="2"/>
  <c r="G162" i="2"/>
  <c r="G49" i="2"/>
  <c r="H109" i="2"/>
  <c r="H165" i="2"/>
  <c r="H174" i="2" s="1"/>
  <c r="H95" i="2"/>
  <c r="H89" i="2" s="1"/>
  <c r="H146" i="2"/>
  <c r="F162" i="2"/>
  <c r="H72" i="2"/>
  <c r="H133" i="2"/>
  <c r="H135" i="2" s="1"/>
  <c r="H87" i="2"/>
  <c r="F174" i="2"/>
  <c r="G135" i="2"/>
  <c r="H79" i="2"/>
  <c r="H53" i="2"/>
  <c r="H55" i="2" s="1"/>
  <c r="H47" i="2"/>
  <c r="H49" i="2" s="1"/>
  <c r="H40" i="2"/>
  <c r="H41" i="2"/>
  <c r="H39" i="2"/>
  <c r="F42" i="2"/>
  <c r="F34" i="2"/>
  <c r="G34" i="2"/>
  <c r="H31" i="2"/>
  <c r="H32" i="2"/>
  <c r="H33" i="2"/>
  <c r="H30" i="2"/>
  <c r="H24" i="2"/>
  <c r="F125" i="2" l="1"/>
  <c r="G125" i="2"/>
  <c r="F14" i="1"/>
  <c r="F11" i="1"/>
  <c r="H162" i="2"/>
  <c r="H125" i="2" s="1"/>
  <c r="H42" i="2"/>
  <c r="G42" i="2"/>
  <c r="F13" i="1" s="1"/>
  <c r="H34" i="2"/>
  <c r="D27" i="1" l="1"/>
  <c r="D33" i="1" s="1"/>
  <c r="F18" i="1"/>
  <c r="F27" i="1" s="1"/>
  <c r="F33" i="1" s="1"/>
  <c r="E18" i="1"/>
  <c r="E27" i="1" l="1"/>
  <c r="E33" i="1" s="1"/>
</calcChain>
</file>

<file path=xl/sharedStrings.xml><?xml version="1.0" encoding="utf-8"?>
<sst xmlns="http://schemas.openxmlformats.org/spreadsheetml/2006/main" count="1434" uniqueCount="644">
  <si>
    <t>KABUPATEN GUNUNGKIDUL</t>
  </si>
  <si>
    <t>PENDAPATAN</t>
  </si>
  <si>
    <t>JUMLAH PENDAPATAN</t>
  </si>
  <si>
    <t>BELANJA</t>
  </si>
  <si>
    <t>PEMBIAYAAN</t>
  </si>
  <si>
    <t>SELISIH PEMBIAYAAN</t>
  </si>
  <si>
    <t>SILPA TAHUN BERJALAN</t>
  </si>
  <si>
    <t>Ref</t>
  </si>
  <si>
    <t>Anggaran</t>
  </si>
  <si>
    <t>Realisasi</t>
  </si>
  <si>
    <t>(Lebih)/kurang</t>
  </si>
  <si>
    <t>JUMLAH BELANJA</t>
  </si>
  <si>
    <t>SURPLUS/(DEFISIT)</t>
  </si>
  <si>
    <t xml:space="preserve">        Bantuan Keuangan Kabupaten</t>
  </si>
  <si>
    <t xml:space="preserve">        Alokasi Dana Desa</t>
  </si>
  <si>
    <t xml:space="preserve">        Bagian dari hasil pajak dan Retribusi Daerah</t>
  </si>
  <si>
    <t xml:space="preserve">        Dana Desa</t>
  </si>
  <si>
    <t xml:space="preserve">   Pendapatan Asli Desa</t>
  </si>
  <si>
    <t xml:space="preserve">   Pendapatan Transfer</t>
  </si>
  <si>
    <t xml:space="preserve">   Bidang Penyelenggaraan pemerintah Desa</t>
  </si>
  <si>
    <t xml:space="preserve">   Bidang Pelaksanaan Pembangunan Desa</t>
  </si>
  <si>
    <t xml:space="preserve">   Bidang Pembinaan Kemasyaratan Desa</t>
  </si>
  <si>
    <t xml:space="preserve">   Bidang Pemberdayaan Masyarakat Desa</t>
  </si>
  <si>
    <t xml:space="preserve">   Penerimaan Pembiayaan</t>
  </si>
  <si>
    <t xml:space="preserve">   Pengeluaran Pembiayaan</t>
  </si>
  <si>
    <t xml:space="preserve">Catatan Atas  Laporan  Keuangan 
</t>
  </si>
  <si>
    <t>Informasi Umum</t>
  </si>
  <si>
    <t>A.</t>
  </si>
  <si>
    <t>B.</t>
  </si>
  <si>
    <t>Dasar Penyajian Laporan Keuangan</t>
  </si>
  <si>
    <t>C.</t>
  </si>
  <si>
    <t>Rincian Pos Laporan Keuangan</t>
  </si>
  <si>
    <t>Rekonsiliasi SILPA dan Kas</t>
  </si>
  <si>
    <t>1.</t>
  </si>
  <si>
    <t>2.</t>
  </si>
  <si>
    <t>3.</t>
  </si>
  <si>
    <t>Mutasi Potongan Pajak</t>
  </si>
  <si>
    <t>Saldo Awal Periode Potongan Pajak yg belum disetor ke Kas Negara</t>
  </si>
  <si>
    <t>-</t>
  </si>
  <si>
    <t>Penerimaan Potongan Pajak tahun anggaran berjalan</t>
  </si>
  <si>
    <t>Setoran Pajak ke Kas Negara selama tahun anggaran berjalan</t>
  </si>
  <si>
    <t>Saldo Akhir Periode Potongan Pajak yg belum disetor ke Kas Negara</t>
  </si>
  <si>
    <t>Pendapatan Asli Desa</t>
  </si>
  <si>
    <t>Pendapatan Asli Desa terdiri dari:</t>
  </si>
  <si>
    <t>a.</t>
  </si>
  <si>
    <t>b.</t>
  </si>
  <si>
    <t>c.</t>
  </si>
  <si>
    <t>d.</t>
  </si>
  <si>
    <t>Hasil Usaha</t>
  </si>
  <si>
    <t>Hasil Aset</t>
  </si>
  <si>
    <t>Swadaya, partisipasi, dan Gotong Royong</t>
  </si>
  <si>
    <t>Dana Desa</t>
  </si>
  <si>
    <t>Tahap 1</t>
  </si>
  <si>
    <t>Tahap 2</t>
  </si>
  <si>
    <t>Tahap 3</t>
  </si>
  <si>
    <t>4.</t>
  </si>
  <si>
    <t>Bagian dari hasil pajak dan Retribusi Daerah</t>
  </si>
  <si>
    <t>5.</t>
  </si>
  <si>
    <t>Alokasi Dana Desa (ADD)</t>
  </si>
  <si>
    <t>6.</t>
  </si>
  <si>
    <t>Bantuan Keuangan Kabupaten</t>
  </si>
  <si>
    <t>7.</t>
  </si>
  <si>
    <t>Pendapatan Lain</t>
  </si>
  <si>
    <t>(Lebih)/Kurang</t>
  </si>
  <si>
    <t>Pendapatan lain terdiri dari:</t>
  </si>
  <si>
    <t>8.</t>
  </si>
  <si>
    <t>Belanja - Bidang Penyelenggaraan Pemerintahan Desa</t>
  </si>
  <si>
    <t>Belanja Pegawai</t>
  </si>
  <si>
    <t>Belanja Barang dan Jasa</t>
  </si>
  <si>
    <t>Belanja Modal</t>
  </si>
  <si>
    <t>9.</t>
  </si>
  <si>
    <t>Belanja - Bidang Pembinaan Kemasyaratan Desa</t>
  </si>
  <si>
    <t>10.</t>
  </si>
  <si>
    <t>Belanja - Bidang Pemberdayaan Masyarakat Desa</t>
  </si>
  <si>
    <t>Belanja untuk Bidang Perberdayaan Masyarakat Desa terdiri dari:</t>
  </si>
  <si>
    <t>11.</t>
  </si>
  <si>
    <t>12.</t>
  </si>
  <si>
    <t>Belanja Desa dalam klasifikasi ekonomi</t>
  </si>
  <si>
    <t>KODE REKENING</t>
  </si>
  <si>
    <t>URAIAN</t>
  </si>
  <si>
    <t>ANGGARAN (Rp)</t>
  </si>
  <si>
    <t>Bidang Penyelenggaraan Pemerintah Desa</t>
  </si>
  <si>
    <t>Operasional PKK</t>
  </si>
  <si>
    <t>Bidang Pelaksanaan Pembangunan Desa</t>
  </si>
  <si>
    <t>Bidang Pembinaan Kemasyarakatan</t>
  </si>
  <si>
    <t>Pembinaan PKK</t>
  </si>
  <si>
    <t>LAMPIRAN II</t>
  </si>
  <si>
    <t>TENTANG</t>
  </si>
  <si>
    <t>2</t>
  </si>
  <si>
    <t>1</t>
  </si>
  <si>
    <t>3</t>
  </si>
  <si>
    <t>4</t>
  </si>
  <si>
    <t>7</t>
  </si>
  <si>
    <t>5</t>
  </si>
  <si>
    <t>6</t>
  </si>
  <si>
    <t>NAMA OUTPUT</t>
  </si>
  <si>
    <t>VOLUME</t>
  </si>
  <si>
    <t>SATUAN</t>
  </si>
  <si>
    <t>DANA DESA (Rp)</t>
  </si>
  <si>
    <t>ALOKASI DANA DESA (Rp)</t>
  </si>
  <si>
    <t>LAIN-LAIN (Rp)</t>
  </si>
  <si>
    <t>BENTUK LAIN</t>
  </si>
  <si>
    <t>RENCANA</t>
  </si>
  <si>
    <t>REALISASI</t>
  </si>
  <si>
    <t>OUTPUT</t>
  </si>
  <si>
    <t>SUMBER DANA</t>
  </si>
  <si>
    <t>CAPAIAN (%)</t>
  </si>
  <si>
    <t>KABUPATEN</t>
  </si>
  <si>
    <t>PROVINSI</t>
  </si>
  <si>
    <t>: GUNUNGKIDUL</t>
  </si>
  <si>
    <t>: DI YOGYAKARTA</t>
  </si>
  <si>
    <t>JUMLAH</t>
  </si>
  <si>
    <t>Paket</t>
  </si>
  <si>
    <t>LAPORAN REALISASI KEGIATAN</t>
  </si>
  <si>
    <t>PERIODE 01 JANUARI - 31 DESEMBER</t>
  </si>
  <si>
    <t>LAPORAN PERTANGGUNGJAWABAN</t>
  </si>
  <si>
    <t>Unit</t>
  </si>
  <si>
    <t>Tersedianya sarana prasarana kegiatan Pemdes</t>
  </si>
  <si>
    <t>Tersedianya Data Monografi Desa</t>
  </si>
  <si>
    <t>Tersedianya Data Profil Desa</t>
  </si>
  <si>
    <t xml:space="preserve">Tersedianya Informasi Desa </t>
  </si>
  <si>
    <t>Terbayarnya tunjangan Pendidik PAUD</t>
  </si>
  <si>
    <t>Operasional Desa Siaga</t>
  </si>
  <si>
    <t>Terlaksananya Pembinaan LINMAS</t>
  </si>
  <si>
    <t>Lain-Lain Pendapatan Asli Desa Yang Sah</t>
  </si>
  <si>
    <t>Tahap 4</t>
  </si>
  <si>
    <t>Tahap 5</t>
  </si>
  <si>
    <t>Tahap 6</t>
  </si>
  <si>
    <t>Tahap 7</t>
  </si>
  <si>
    <t>Tahap 8</t>
  </si>
  <si>
    <t>Tahap 9</t>
  </si>
  <si>
    <t>Tahap 10</t>
  </si>
  <si>
    <t>Tahap 11</t>
  </si>
  <si>
    <t>Tahap 12</t>
  </si>
  <si>
    <t>Dana Bantuan Modal BUMDes</t>
  </si>
  <si>
    <t>Belanja - Bidang Pelaksanaan Pembangunan Desa</t>
  </si>
  <si>
    <t>Belanja untuk Bidang Pelaksanaan Pembangunan Desa terdiri dari:</t>
  </si>
  <si>
    <t>Belanja Alat Tulis Kantor</t>
  </si>
  <si>
    <t>Belanja Fotocopy, Cetak dan Penggandaan</t>
  </si>
  <si>
    <t>Belanja Makanan dan Minuman Rapat</t>
  </si>
  <si>
    <t>Belanja Perjalanan Dinas</t>
  </si>
  <si>
    <t>Belanja Listrik, Air, Telepon, Fax/Internet</t>
  </si>
  <si>
    <t>Belanja Alat-alat Kebersihan dan Bahan Pembersih</t>
  </si>
  <si>
    <t>Belanja Alat Listrik/Battery/Lampu</t>
  </si>
  <si>
    <t>Belanja Honorarium Lainnya</t>
  </si>
  <si>
    <t>Belanja Bahan Bakar Minyak dan Gas</t>
  </si>
  <si>
    <t>Belanja Perawatan Kendaraan Bermotor</t>
  </si>
  <si>
    <t>Belanja Pakaian Dinas dan Atributnya</t>
  </si>
  <si>
    <t>Jumlah belanja dalam klasifikasi ekonomi adalah sebagai berikut</t>
  </si>
  <si>
    <t>Belanja untuk Bidang Pembinaan Kemasyarakatan Desa terdiri dari:</t>
  </si>
  <si>
    <t>Belanja untuk Bidang Penyelenggaraan Pemerintahan Desa terdiri dari:</t>
  </si>
  <si>
    <t>Penerimaan Desa yang berasal dari Alokasi Dana Desa (ADD) adalah sebagai beikut:</t>
  </si>
  <si>
    <t>Belanja Desa dalam klasifikasi Sub Bidang (Fungsi)</t>
  </si>
  <si>
    <t>Bidang Penyelenggaraan Pemerintahan Desa</t>
  </si>
  <si>
    <t>14.</t>
  </si>
  <si>
    <t>Pembiayaan</t>
  </si>
  <si>
    <t>Penerimaan Pembiayaan</t>
  </si>
  <si>
    <t>Pengeluaran Pembiayaan</t>
  </si>
  <si>
    <t>Penerimaan Pembiayaan terdiri dari :</t>
  </si>
  <si>
    <t>SILPA tahun anggaran sebelumya</t>
  </si>
  <si>
    <t>Penyertaan Modal Desa</t>
  </si>
  <si>
    <t>Perolehan aset desa adalah sebagai berikut :</t>
  </si>
  <si>
    <t>Penambahan/     (Pengurangan)</t>
  </si>
  <si>
    <t>16.</t>
  </si>
  <si>
    <t>Penyertaan Modal Desa pada BUMDEs adalah sebagai berikut :</t>
  </si>
  <si>
    <t>C2</t>
  </si>
  <si>
    <t>C3</t>
  </si>
  <si>
    <t>C4</t>
  </si>
  <si>
    <t>C5</t>
  </si>
  <si>
    <t>C6</t>
  </si>
  <si>
    <t>C7</t>
  </si>
  <si>
    <t>C8 dan C13</t>
  </si>
  <si>
    <t>C9 dan C13</t>
  </si>
  <si>
    <t>C10 dan C13</t>
  </si>
  <si>
    <t>C11 dan C13</t>
  </si>
  <si>
    <t>C14</t>
  </si>
  <si>
    <t>Tanah</t>
  </si>
  <si>
    <t>Peralatan dan Mesin</t>
  </si>
  <si>
    <t>Gedung dan Bangunan</t>
  </si>
  <si>
    <t>Jalan Jaringan dan Instalasi</t>
  </si>
  <si>
    <t xml:space="preserve">LAMPIRAN III </t>
  </si>
  <si>
    <t>Kabupaten</t>
  </si>
  <si>
    <t>Provinsi</t>
  </si>
  <si>
    <t>No.</t>
  </si>
  <si>
    <t>Program</t>
  </si>
  <si>
    <t>Kegiatan</t>
  </si>
  <si>
    <t>Jenis</t>
  </si>
  <si>
    <t>Lokasi</t>
  </si>
  <si>
    <t>Volume</t>
  </si>
  <si>
    <t>Satuan</t>
  </si>
  <si>
    <t>Jumlah</t>
  </si>
  <si>
    <t>Sumber Dana</t>
  </si>
  <si>
    <t>: Gunungkidul</t>
  </si>
  <si>
    <t>: Daerah Istimewa Yogyakarta</t>
  </si>
  <si>
    <t>Bantuan Pangan Non Tunai</t>
  </si>
  <si>
    <t>Non Fisik</t>
  </si>
  <si>
    <t>Kemensos</t>
  </si>
  <si>
    <t>PKH</t>
  </si>
  <si>
    <t>Fisik</t>
  </si>
  <si>
    <t>Total</t>
  </si>
  <si>
    <t>Orang</t>
  </si>
  <si>
    <t xml:space="preserve">Rincian Aset Tetap Desa </t>
  </si>
  <si>
    <t>Keterangan</t>
  </si>
  <si>
    <t>I</t>
  </si>
  <si>
    <t>II</t>
  </si>
  <si>
    <t>III</t>
  </si>
  <si>
    <t>IV</t>
  </si>
  <si>
    <t>Jalan, Jaringan, dan Instalasi</t>
  </si>
  <si>
    <t>*) Diisi dengan Baik (B), Rusak Ringan (RR), dan Rusak Berat (RB)</t>
  </si>
  <si>
    <t>Klas Aset dan Nama/Identitas Aset Tetap</t>
  </si>
  <si>
    <t>Bukti Kepemilikan</t>
  </si>
  <si>
    <t>Kode Aset Tetap</t>
  </si>
  <si>
    <t>Tahun</t>
  </si>
  <si>
    <t>Nilai Perolehan</t>
  </si>
  <si>
    <t>Kondisi</t>
  </si>
  <si>
    <t>Nomor</t>
  </si>
  <si>
    <t>Tanggal Perolehan</t>
  </si>
  <si>
    <t>Printer</t>
  </si>
  <si>
    <t>001-002</t>
  </si>
  <si>
    <t>Komputer</t>
  </si>
  <si>
    <t>001-001</t>
  </si>
  <si>
    <t>Laptop</t>
  </si>
  <si>
    <t>1.3.2.08.03</t>
  </si>
  <si>
    <t>1.3.2.06.01</t>
  </si>
  <si>
    <t>RB</t>
  </si>
  <si>
    <t>B</t>
  </si>
  <si>
    <t>001-003</t>
  </si>
  <si>
    <t>001</t>
  </si>
  <si>
    <t>002</t>
  </si>
  <si>
    <t>e.</t>
  </si>
  <si>
    <t>f.</t>
  </si>
  <si>
    <t>SPM</t>
  </si>
  <si>
    <t>1.3.2.02.04</t>
  </si>
  <si>
    <t>Suku Cadang Kirana</t>
  </si>
  <si>
    <t>1.3.2.03.03</t>
  </si>
  <si>
    <t>Alat Angkutan</t>
  </si>
  <si>
    <t>Alat Bengkel dan Alat Ukur</t>
  </si>
  <si>
    <t>Alat Kantor dan Rumah Tangga</t>
  </si>
  <si>
    <t>Alat Studio, Komunikasi dan Pemancar</t>
  </si>
  <si>
    <t>Mesin Ketik</t>
  </si>
  <si>
    <t>Lemari Kayu</t>
  </si>
  <si>
    <t>1.3.2.06.04</t>
  </si>
  <si>
    <t>Filling Cabinet</t>
  </si>
  <si>
    <t>Meja Panjang</t>
  </si>
  <si>
    <t>Kursi Tamu</t>
  </si>
  <si>
    <t>Kursi Besi</t>
  </si>
  <si>
    <t>Kursi Kayu</t>
  </si>
  <si>
    <t>Kursi Biru</t>
  </si>
  <si>
    <t>1.3.2.06.05</t>
  </si>
  <si>
    <t>001-12</t>
  </si>
  <si>
    <t>001-10</t>
  </si>
  <si>
    <t>001-010</t>
  </si>
  <si>
    <t>001-013</t>
  </si>
  <si>
    <t>001-333</t>
  </si>
  <si>
    <t>001-040</t>
  </si>
  <si>
    <t>Mesin Absensi</t>
  </si>
  <si>
    <t>1.3.2.06.06</t>
  </si>
  <si>
    <t>g.</t>
  </si>
  <si>
    <t>j.</t>
  </si>
  <si>
    <t>m.</t>
  </si>
  <si>
    <t>z.</t>
  </si>
  <si>
    <t>Dispenser</t>
  </si>
  <si>
    <t>1.3.2.07.04</t>
  </si>
  <si>
    <t>Wireless</t>
  </si>
  <si>
    <t>1.3.2.09.06</t>
  </si>
  <si>
    <t>Gedung Balai Desa</t>
  </si>
  <si>
    <t>Kantor Desa I</t>
  </si>
  <si>
    <t>Kantor Lembaga</t>
  </si>
  <si>
    <t>Mushola</t>
  </si>
  <si>
    <t>Balai Padukuhan</t>
  </si>
  <si>
    <t>Gedung TK PKK</t>
  </si>
  <si>
    <t>1.3.3.01.02</t>
  </si>
  <si>
    <t>1.3.3.01.01</t>
  </si>
  <si>
    <t>1.3.3.01.04</t>
  </si>
  <si>
    <t>1.3.3.01.05</t>
  </si>
  <si>
    <t>1.3.3.07.04</t>
  </si>
  <si>
    <t>1.3.3.07.11</t>
  </si>
  <si>
    <t>15.</t>
  </si>
  <si>
    <t>17.</t>
  </si>
  <si>
    <t>Jalan Desa</t>
  </si>
  <si>
    <t>Jaringan Air</t>
  </si>
  <si>
    <t>Drainase</t>
  </si>
  <si>
    <t>Instalasi Listrik dan Telepon</t>
  </si>
  <si>
    <t>1.3.4.01.03</t>
  </si>
  <si>
    <t>Instalasi Jaringan Internet</t>
  </si>
  <si>
    <t>1.3.4.01.05</t>
  </si>
  <si>
    <t>1.3.4.05.07</t>
  </si>
  <si>
    <t>Dana BKK</t>
  </si>
  <si>
    <t xml:space="preserve">Pendapatan Lain Desa yang sah (Bantuan Dana Hibah Modal Usaha </t>
  </si>
  <si>
    <t>dari Kemendes)</t>
  </si>
  <si>
    <t>RTLH</t>
  </si>
  <si>
    <t>Belanja - Bidang Penanggulangan Bencana, Darurat dan Mendesak Desa</t>
  </si>
  <si>
    <t>Belanja untuk Bidang Penanggulangan Bencana, Darurat dan Mendesak Desa terdiri dari:</t>
  </si>
  <si>
    <t>Belanja Tak Terduga</t>
  </si>
  <si>
    <t xml:space="preserve">   Bidang Penanggulangan Bencana, Darurat dan Mendesak Desa</t>
  </si>
  <si>
    <t>Penyediaan Penghasilan Tetap dan Tunjangan Kepala Desa</t>
  </si>
  <si>
    <t>Penyediaan Penghasilan Tetap dan Tunjangan Perangkat Desa</t>
  </si>
  <si>
    <t>Penyediaan Jaminan Sosial bagi Kepala Desa dan Perangkat Desa</t>
  </si>
  <si>
    <t>Penyediaan Tunjangan BPD</t>
  </si>
  <si>
    <t>Penghargaan purna tugas bagi aparatur pemerintahan desa</t>
  </si>
  <si>
    <t>bunga bank</t>
  </si>
  <si>
    <t>Belanja Modal Lainnya</t>
  </si>
  <si>
    <t>Belanja Modal Jalan/Prasarana Jalan</t>
  </si>
  <si>
    <t>Belanja Jasa Perpanjangan Ijin/Pajak</t>
  </si>
  <si>
    <t>Belanja Jasa Langganan Majalah/Surat Kabar</t>
  </si>
  <si>
    <t>Belanja Pemeliharaan Lainnya</t>
  </si>
  <si>
    <t>Belanja Bahan Obat-obatan</t>
  </si>
  <si>
    <t>Belanja Jasa Sewa Bangunan/Gedung/Ruang</t>
  </si>
  <si>
    <t>Belanja Jasa Sewa Sarana Mobilitas</t>
  </si>
  <si>
    <t>Belanja Jasa Sewa Peralatan/Perlengkapan</t>
  </si>
  <si>
    <t>Belanja Jasa Honorarium Petugas</t>
  </si>
  <si>
    <t>Belanja Jasa Honorarium Tenaga Ahli/Profesi/Konsultan/Narasumber</t>
  </si>
  <si>
    <t>Belanja Jasa Honorarium Tim Pelaksana Kegiatan</t>
  </si>
  <si>
    <t>Belanja Bantuan Bangunan untuk Diserahkan kepada Masyarakat</t>
  </si>
  <si>
    <t>Belanja Barang untuk Diserahkan kepada Masyarakat Lainnya</t>
  </si>
  <si>
    <t>Belanja Barang Perlengkapan Lainnya</t>
  </si>
  <si>
    <t>Belanja Tidak Terduga</t>
  </si>
  <si>
    <t>Belanja Modal Peralatan Elektronik dan Alat Studio</t>
  </si>
  <si>
    <t>Belanja Modal Peralatan Komputer</t>
  </si>
  <si>
    <t>Belanja Modal Peralatan Mebelair dan Aksesoris Ruangan</t>
  </si>
  <si>
    <t>Belanja Modal Irigasi/Embung/Drainase/dll - Upah Tenaga Kerja</t>
  </si>
  <si>
    <t>Belanja Modal Irigasi/Embung/Drainase/dll - Bahan Baku/Material</t>
  </si>
  <si>
    <t>Belanja Modal Irigasi/Embung/Drainase/dll - Sewa Peralatan</t>
  </si>
  <si>
    <t>Penyediaan Operasional Pemerintah Desa (ATK, Honor PKPKD dan PPKD dll)</t>
  </si>
  <si>
    <t>Penyediaan Operasional BPD (rapat, ATK, Makan Minum, Pakaian Seragam, Listrik dll)</t>
  </si>
  <si>
    <t>Penyediaan Insentif/Operasional RT/RW</t>
  </si>
  <si>
    <t>Penyediaan Sarana (Aset Tetap) Perkantoran/Pemerintahan</t>
  </si>
  <si>
    <t>Penyediaan jasa perbaikan/servis mebeleur</t>
  </si>
  <si>
    <t>Penyediaan jasa perbaikan/servis peralatan kerja</t>
  </si>
  <si>
    <t>Penyusunan, Pendataan, dan Pemutakhiran Profil Desa **)</t>
  </si>
  <si>
    <t>Pengelolaan Adminstrasi dan Kearsipan Pemerintahan Desa</t>
  </si>
  <si>
    <t>Penyusunan monografi desa</t>
  </si>
  <si>
    <t>Penyelenggaraan Musyawarah Perencanaan Desa/Pembahasan APBDes (Reguler)</t>
  </si>
  <si>
    <t>Penyusunan Dokumen Perencanaan Desa (RPJMDesa/RKPDesa dll)</t>
  </si>
  <si>
    <t>Penyusunan Dokumen Keuangan Desa (APBDes, APBDes Perubahan, LPJ dll)</t>
  </si>
  <si>
    <t>Pengelolaan Administrasi/ Inventarisasi/Penilaian Aset Desa</t>
  </si>
  <si>
    <t>Penyusunan Kebijakan Desa (Perdes/Perkades selain Perencanaan/Keuangan)</t>
  </si>
  <si>
    <t>Penyusunan Laporan Kepala Desa, LPPDesa dan Informasi Kepada Masyarakat</t>
  </si>
  <si>
    <t>Pengembangan Sistem Informasi Desa</t>
  </si>
  <si>
    <t>Dukungan &amp; Sosialisasi Pelaksanaan Pilkades, Pemilihan Ka. Kewilayahan &amp; BPD</t>
  </si>
  <si>
    <t>Penyusunan laporan keuangan bulanan/SPJ dan semesteran</t>
  </si>
  <si>
    <t>Pengadaan pakaian dinas/seragam</t>
  </si>
  <si>
    <t>Monitoring dan evaluasi kegiatan pembangunan</t>
  </si>
  <si>
    <t>Intensifikasi pemungutan pajak daerah /PBB</t>
  </si>
  <si>
    <t>Penyelenggaran PAUD/TK/TPA/TKA/TPQ/Madrasah NonFormal Milik Desa (Honor, Pakaian dll)</t>
  </si>
  <si>
    <t>Penyelenggaraan Posyandu (Mkn Tambahan, Kls Bumil, Lamsia, Insentif)</t>
  </si>
  <si>
    <t>Penyuluhan dan Pelatihan Bidang Kesehatan (Untuk Masy, Tenaga dan Kader Kesehatan dll)</t>
  </si>
  <si>
    <t>Penyelenggaraan Desa Siaga Kesehatan</t>
  </si>
  <si>
    <t>Pemberian makanan tambahan untuk balita/siswa  PAUD</t>
  </si>
  <si>
    <t>Insentif kader kesehatan/KB</t>
  </si>
  <si>
    <t>Pembangunan/Rehabilitasi/Peningkatan/Pengerasan Jalan Lingkungan  Permukiman **)</t>
  </si>
  <si>
    <t>Pembangunan/Rehabilitasi/Peningkatan Prasarana Jalan Desa (Gorong, selokan dll)</t>
  </si>
  <si>
    <t>Pemberian stimulan jamban sehat</t>
  </si>
  <si>
    <t>Pemberian stimulan kegiatan keagamaan</t>
  </si>
  <si>
    <t>Pelaksanaan peringatan hari besar nasional</t>
  </si>
  <si>
    <t>Operasional Karang Taruna</t>
  </si>
  <si>
    <t>Pembinaan LKMD/LPM/LPMD</t>
  </si>
  <si>
    <t>Optimalisasi peran Tim Koordinasi Penanggulangan Kemiskinan Desa (TKPK Desa)</t>
  </si>
  <si>
    <t>Pelaksanaan Bulan Bhakti Gotong Royong</t>
  </si>
  <si>
    <t>Pembinaan RT/RW</t>
  </si>
  <si>
    <t>Operasional LPMD dan/atau LPMD</t>
  </si>
  <si>
    <t>Peningkatan Kapasitas BPD</t>
  </si>
  <si>
    <t>Pelatihan Pengelolaan BUM Desa (Pelatihan yg dilaksanakan oleh Pemdes)</t>
  </si>
  <si>
    <t>Pembentukan/Fasilitasi/Pelatihan/Pendampingan kelompok usaha ekonomi produktif</t>
  </si>
  <si>
    <t>Kegiatan Penanggulanan Bencana</t>
  </si>
  <si>
    <t>: Supriyanto</t>
  </si>
  <si>
    <t>: Sutarman</t>
  </si>
  <si>
    <t>13</t>
  </si>
  <si>
    <t>Pemeliharaan Gedung/Prasarana Kantor Desa</t>
  </si>
  <si>
    <t>Pemetaan dan Analisis Kemiskinan secara Partisipatif</t>
  </si>
  <si>
    <t>Pendataan Keluarga dan Rumah Tangga Miskin</t>
  </si>
  <si>
    <t xml:space="preserve">Penyelenggaraan Musyarawarah Desa lainnya </t>
  </si>
  <si>
    <t>Pengadaan Sarana Prasarana/Alat Peraga TK/PAUD</t>
  </si>
  <si>
    <t>Pengembangan Sanitasi Berbasis Masyarakat (STBM)</t>
  </si>
  <si>
    <t>Dukungan Pelaksanaan Program Pembangunan/Rumah Tidak Layak Huni</t>
  </si>
  <si>
    <t>Penguatan dan Peningkatan Kapasitas Tenaga Keamanan/Ketertiban oleh Pemerintah Desa</t>
  </si>
  <si>
    <t>Pengadaan Seragam Satlinmas</t>
  </si>
  <si>
    <t>Pengembangan Kehidupan Sosial Keagamaan</t>
  </si>
  <si>
    <t>Penyelenggaraan Pelatihan Kepemudaan Tingkat Desa</t>
  </si>
  <si>
    <t>Pembinaan Karang Taruna</t>
  </si>
  <si>
    <t>Pelatihan dan Pengembangan Pupuk Organik</t>
  </si>
  <si>
    <t>Pelatihan dan Pengembangan Pakan Ternak Organik/Alternatif</t>
  </si>
  <si>
    <t>Pembetukan BUM Desa</t>
  </si>
  <si>
    <t xml:space="preserve">BUMDesa </t>
  </si>
  <si>
    <t>: GOMBANG</t>
  </si>
  <si>
    <t>: PONJONG</t>
  </si>
  <si>
    <t>S U P R I Y A N T O</t>
  </si>
  <si>
    <t>: Gombang</t>
  </si>
  <si>
    <t>: Ponjong</t>
  </si>
  <si>
    <t>PUPR</t>
  </si>
  <si>
    <t>Total Nilai Aset Tetap per 31 Desember 2019</t>
  </si>
  <si>
    <t>RR</t>
  </si>
  <si>
    <t>d</t>
  </si>
  <si>
    <t>e</t>
  </si>
  <si>
    <t>f</t>
  </si>
  <si>
    <t>g</t>
  </si>
  <si>
    <t>h</t>
  </si>
  <si>
    <t>i</t>
  </si>
  <si>
    <t>j</t>
  </si>
  <si>
    <t xml:space="preserve">Meja </t>
  </si>
  <si>
    <t>Meja 1/2 Biro</t>
  </si>
  <si>
    <t>Meja Komputer</t>
  </si>
  <si>
    <t>Rak Kayu</t>
  </si>
  <si>
    <t>CPU</t>
  </si>
  <si>
    <t>1.3.2.08.04</t>
  </si>
  <si>
    <t>Jam dinding</t>
  </si>
  <si>
    <t>Alat Rumah Tangga</t>
  </si>
  <si>
    <t>Umbul - Umbul</t>
  </si>
  <si>
    <t>Mego Mendung</t>
  </si>
  <si>
    <t>Bendera Merah Putih</t>
  </si>
  <si>
    <t xml:space="preserve">Kios Desa </t>
  </si>
  <si>
    <t>Los Pasar Desa</t>
  </si>
  <si>
    <t>Pos Ronda</t>
  </si>
  <si>
    <t xml:space="preserve">Jalan </t>
  </si>
  <si>
    <t>b</t>
  </si>
  <si>
    <t>c</t>
  </si>
  <si>
    <t>JUT</t>
  </si>
  <si>
    <t>Talud</t>
  </si>
  <si>
    <t>Penyelenggaraan Belanja Siltap, Tunjangan dan Operasional Pemerintahan Desa</t>
  </si>
  <si>
    <t>01</t>
  </si>
  <si>
    <t>Terbayarnya siltap kades dan tunjangan lainnya</t>
  </si>
  <si>
    <t>02</t>
  </si>
  <si>
    <t xml:space="preserve">Terbayarnya siltap perangkat desa dan tunjangan lainnya </t>
  </si>
  <si>
    <t>03</t>
  </si>
  <si>
    <t>Terbayarnya jaminan sosial kades dan perdes</t>
  </si>
  <si>
    <t>04</t>
  </si>
  <si>
    <t>05</t>
  </si>
  <si>
    <t>Terbayarnya tunjangan BPD</t>
  </si>
  <si>
    <t>06</t>
  </si>
  <si>
    <t>Terbayarnya operasional BPD</t>
  </si>
  <si>
    <t>07</t>
  </si>
  <si>
    <t>Terbayarnya insentif RT dan RW</t>
  </si>
  <si>
    <t>Penyediaan Sarana dan Prasarana Pemerintahan Desa</t>
  </si>
  <si>
    <t>Pemeliharaan gedung/Prasarana Kantor Desa</t>
  </si>
  <si>
    <t>Terpeliharanya gedung kantor desa</t>
  </si>
  <si>
    <t>90</t>
  </si>
  <si>
    <t>94</t>
  </si>
  <si>
    <t>95</t>
  </si>
  <si>
    <t>Pengelolaan Administrasi Kependudukan, Pencatatan Sipil, Statistik dan Kearsipan</t>
  </si>
  <si>
    <t>Penyelenggaraan Tata Praja Pemerintahan, Perencanaan, Keuangan dan Pelaporan</t>
  </si>
  <si>
    <t>Terlaksananya musrenbangdes</t>
  </si>
  <si>
    <t>Penyelenggaraan musyawarah desa lainnya</t>
  </si>
  <si>
    <t>Terlaksananya musdes</t>
  </si>
  <si>
    <t>Tersusunnya dokumen perencanaan desa</t>
  </si>
  <si>
    <t>Tersusunnya dokumen keuangan desa</t>
  </si>
  <si>
    <t>Tersusunnya LPPD</t>
  </si>
  <si>
    <t>08</t>
  </si>
  <si>
    <t>Tersusunnya LPJ tepat waktu</t>
  </si>
  <si>
    <t>92</t>
  </si>
  <si>
    <t>Penghargaan purna tugas perangkat desa</t>
  </si>
  <si>
    <t>Sub Bidang Pendidikan</t>
  </si>
  <si>
    <t>93</t>
  </si>
  <si>
    <t>Sub Bidang Kesehatan</t>
  </si>
  <si>
    <t>Honor kader yandu dan PMT bumil</t>
  </si>
  <si>
    <t>98</t>
  </si>
  <si>
    <t>Honor Kader KB</t>
  </si>
  <si>
    <t>Sub Bidang Pekerjaan Umum dan Penataan Ruang</t>
  </si>
  <si>
    <t>Terbangunnya rabat full blok</t>
  </si>
  <si>
    <t xml:space="preserve">Meter </t>
  </si>
  <si>
    <t>Meter</t>
  </si>
  <si>
    <t>Sub Bidang Kawasan Pemukiman</t>
  </si>
  <si>
    <t>Dukungan pelaksanaan program pembangunan/rehab rumah tidak layak huni</t>
  </si>
  <si>
    <t>Terciptanya tempat tinggal yang layak bagi masyarakat</t>
  </si>
  <si>
    <t>Sub Bidang Ketentraman, Ketertiban Umum, dan Perlindungan Masyarakat</t>
  </si>
  <si>
    <t>Penguatan &amp; peningkatan kapasitas tenaga keamanan/ketertiban</t>
  </si>
  <si>
    <t>Sub Bidang Kepemudaan dan Olahraga</t>
  </si>
  <si>
    <t>Peran Karang taruna Desa lebih Optimal</t>
  </si>
  <si>
    <t>Sub Bidang Kelembagaan Masyarakat</t>
  </si>
  <si>
    <t>Peran LPMD lebih optimal</t>
  </si>
  <si>
    <t>96</t>
  </si>
  <si>
    <t>Meningkatnya kapasitas PKK</t>
  </si>
  <si>
    <t>Bidang Pemberdayaan Masyarakat Desa</t>
  </si>
  <si>
    <t>Sub Bidang Pertanian dan Peternakan</t>
  </si>
  <si>
    <t>Sub Bidang Dukungan Penanaman Modal</t>
  </si>
  <si>
    <t>Bidang Penanggulangan Bencana, Darurat dan Mendesak Desa</t>
  </si>
  <si>
    <t>Sub Bidang Penanggulangan Bencana</t>
  </si>
  <si>
    <t>Tertanggulanginya bencana di wilayah Desa</t>
  </si>
  <si>
    <t>Sub Bidang Peningkatan Kapasitas Aparatur Desa</t>
  </si>
  <si>
    <t>Sub Bidang Perdagangan dan Perindustrian</t>
  </si>
  <si>
    <t>Pemetaan dan Analisis Kemiskinan Desa secara Partisipatif</t>
  </si>
  <si>
    <t>No</t>
  </si>
  <si>
    <t>Uraian</t>
  </si>
  <si>
    <t>Aset Tetap 2019</t>
  </si>
  <si>
    <t>Sumber Dana (Khusus BM)</t>
  </si>
  <si>
    <t>Hibah (BAST)</t>
  </si>
  <si>
    <t>Koreksi Kesalahan</t>
  </si>
  <si>
    <t>(1)</t>
  </si>
  <si>
    <t>(2)</t>
  </si>
  <si>
    <t>(3)</t>
  </si>
  <si>
    <t>(4)</t>
  </si>
  <si>
    <t>(5)</t>
  </si>
  <si>
    <t>(6)</t>
  </si>
  <si>
    <t>BANTUAN</t>
  </si>
  <si>
    <t>ADD</t>
  </si>
  <si>
    <t>DDS</t>
  </si>
  <si>
    <t>SWADAYA</t>
  </si>
  <si>
    <t>PAD</t>
  </si>
  <si>
    <t>APBD PROP</t>
  </si>
  <si>
    <t>PNPM</t>
  </si>
  <si>
    <t>APBD KAB</t>
  </si>
  <si>
    <t>PADAT KARYA</t>
  </si>
  <si>
    <t>BKK</t>
  </si>
  <si>
    <t>a1.</t>
  </si>
  <si>
    <t>a2.</t>
  </si>
  <si>
    <t>a3.</t>
  </si>
  <si>
    <t>a4.</t>
  </si>
  <si>
    <t>1.3.2.07.05</t>
  </si>
  <si>
    <t>1.3.2.07.06</t>
  </si>
  <si>
    <t>1.3.2.07.07</t>
  </si>
  <si>
    <t>Koreksi Kesalahan Belanja Tahun-Tahun Sebelumnya</t>
  </si>
  <si>
    <t>Nota</t>
  </si>
  <si>
    <t>23/04/2019</t>
  </si>
  <si>
    <t>0020/SPP/2019</t>
  </si>
  <si>
    <t>(7=3+4+5+6)</t>
  </si>
  <si>
    <t>LAPORAN REALISASI APB KALURAHAN</t>
  </si>
  <si>
    <t>PEMERINTAH KALURAHAN GOMBANG</t>
  </si>
  <si>
    <t>KAPANEWON PONJONG</t>
  </si>
  <si>
    <t>TAHUN ANGGARAN 2020</t>
  </si>
  <si>
    <t xml:space="preserve">   Pendapatan Lain - Lain</t>
  </si>
  <si>
    <t>Pemerintah Kalurahan Gombang</t>
  </si>
  <si>
    <t>Kapanewon Ponjong, Kabupaten Gunungkidul</t>
  </si>
  <si>
    <t>Tahun Anggaran 2020</t>
  </si>
  <si>
    <t>Pemerintah Kalurahan Gombang merupakan Kalurahan di Kapanewon Ponjong, Kabupaten Gunungkidul. Sesuai dengan Keputusan Bupati Nomor  141/ 209/ PG/KPTS/ 2019 Tanggal 30 Desember 2019, saat ini kepengurusan Pemerintahan Kalurahan Gombang</t>
  </si>
  <si>
    <t>Lurah</t>
  </si>
  <si>
    <t>Carik</t>
  </si>
  <si>
    <t>: Dwi Lestari</t>
  </si>
  <si>
    <t>Kaur Danarta</t>
  </si>
  <si>
    <t>Kantor Pemerintahan Kalurahan beralamat di Jl. Wonosari - Sadeng Km 14 Kebowan Kidul, Kalurahan Gombang, Kapanewon Ponjong, Kabupaten Gunungkidul</t>
  </si>
  <si>
    <t>Laporan Keuangan Kalurahan berupa Laporan Realisasi APBKalurahan sesuai basis kas dengan dasar harga perolehan. Pendapatan dicatat pada saat kas diterima di Bank atau Kas dan Belanja dicatat pada saat kas dikeluarkan dan telah bersifat definitif.</t>
  </si>
  <si>
    <t>SILPA Tahun Anggaran 2020</t>
  </si>
  <si>
    <t>Saldo Kas per 31 Desember 2020</t>
  </si>
  <si>
    <t>Dana Desa merupakan penerimaan desa yang diperoleh dari APBN. Jumlah penerimaan Dana Desa selama tahun anggaran 2020 adalah sebagai berikut:</t>
  </si>
  <si>
    <t>Penerimaan Kalurahan yang berasal dari Bagian dari hasil pajak dan Retribusi Daerah adalah :</t>
  </si>
  <si>
    <t>Penerimaan Kalurahan dari kekurangan bagian hasil pajak dan retribusi daerah tahun sebelumnya adalah :</t>
  </si>
  <si>
    <t>Penerimaan Kalurahan yang berasal dari Bantuan Keuangan Kabupaten Gunungkidul adalah :</t>
  </si>
  <si>
    <t>PERATURAN KALURAHAN GOMBANG</t>
  </si>
  <si>
    <t>REALISASI ANGGARAN PENDAPATAN DAN BELANJA KALURAHAN</t>
  </si>
  <si>
    <t>Kalurahan Gombang</t>
  </si>
  <si>
    <t>PROGRAM SEKTORAL, PROGRAM DAERAH, DAN PROGRAM LAINNYA YANG MASUK KE KALURAHAN</t>
  </si>
  <si>
    <t>Kalurahan</t>
  </si>
  <si>
    <t>Kapanewon</t>
  </si>
  <si>
    <t>DPU KAB</t>
  </si>
  <si>
    <t>LAPORAN MUTASI ASET TAHUN 2020</t>
  </si>
  <si>
    <t>Peningkatan Kapasitas Jalan</t>
  </si>
  <si>
    <t>Belanja Modal Pengadaan Peralatan, Mesin, dan Alat Berat</t>
  </si>
  <si>
    <t>Belanja Modal Pemeliharaan Gedung/Balai Kemasyarakatan</t>
  </si>
  <si>
    <t>Rehabilitasi/Pemeliharaan Kendaraan Dinas/Operasional</t>
  </si>
  <si>
    <t>Pembangunan/Rehabilitasi/Peningkatan/Pengerasan Jalan Desa **)</t>
  </si>
  <si>
    <t>Pembangunan/Rehabilitasi/Peningkatan/Pengerasan Jalan Usaha Tani **)</t>
  </si>
  <si>
    <t>Rehabilitasi/Pemeliharaan Gedung/Balai Kemasyarakatan</t>
  </si>
  <si>
    <t>Penyelenggaraan Informasi Publik Desa (Poster,Baliho,DLL)</t>
  </si>
  <si>
    <t>Jumlah netto pembiayaan tahun anggaran 2019 adalah sebagai berikut :</t>
  </si>
  <si>
    <t>nota</t>
  </si>
  <si>
    <t>0032/SPP/2020</t>
  </si>
  <si>
    <t>28/04/2020</t>
  </si>
  <si>
    <t>k</t>
  </si>
  <si>
    <t>l</t>
  </si>
  <si>
    <t>n</t>
  </si>
  <si>
    <t>o</t>
  </si>
  <si>
    <t>h.</t>
  </si>
  <si>
    <t>i.</t>
  </si>
  <si>
    <t>a</t>
  </si>
  <si>
    <t>Camera</t>
  </si>
  <si>
    <t>sound</t>
  </si>
  <si>
    <t>27/04/2020</t>
  </si>
  <si>
    <t>0030/SPP/2020</t>
  </si>
  <si>
    <t>Layar Monitor</t>
  </si>
  <si>
    <t>Tikar Pertumbuhan</t>
  </si>
  <si>
    <t>1.3.2.07.08</t>
  </si>
  <si>
    <t>q</t>
  </si>
  <si>
    <t>r</t>
  </si>
  <si>
    <t>s</t>
  </si>
  <si>
    <t>t</t>
  </si>
  <si>
    <t>y</t>
  </si>
  <si>
    <t>u</t>
  </si>
  <si>
    <t>v</t>
  </si>
  <si>
    <t>w</t>
  </si>
  <si>
    <t>x</t>
  </si>
  <si>
    <t>a5</t>
  </si>
  <si>
    <t>a6</t>
  </si>
  <si>
    <t>a7</t>
  </si>
  <si>
    <t>a8</t>
  </si>
  <si>
    <t>HP android</t>
  </si>
  <si>
    <t>0097/SPP/2020</t>
  </si>
  <si>
    <t>KALURAHAN</t>
  </si>
  <si>
    <t>KAPANEWON</t>
  </si>
  <si>
    <t>per 31 Desember 2020</t>
  </si>
  <si>
    <t>Lurah Gombang</t>
  </si>
  <si>
    <t>Aset Tetap 2020</t>
  </si>
  <si>
    <t>NOMOR 1 TAHUN 2021</t>
  </si>
  <si>
    <t>LURAH</t>
  </si>
  <si>
    <t>Tersedianya sarpras perkantoran</t>
  </si>
  <si>
    <t>Terpeliharanya kendaraan dinas</t>
  </si>
  <si>
    <t>Rehabilitasi/Pemeliharaan Kendaraan Dinas/operasional</t>
  </si>
  <si>
    <t>Tersedianya data kemiskinan</t>
  </si>
  <si>
    <t>Penyusunan Kebijakan Desa</t>
  </si>
  <si>
    <t>Tersusunnya peraturan desa</t>
  </si>
  <si>
    <t>Pemeliharaan gedung/Prasarana Balai Desa/Balai Kemasyarakatan</t>
  </si>
  <si>
    <t>Terpeliharanya balai padukuhan</t>
  </si>
  <si>
    <t>09</t>
  </si>
  <si>
    <t>12</t>
  </si>
  <si>
    <t>Pembangunan/Rehabilitasi/Peningkatan /Pengerasan Jalan Usaha Tani **)</t>
  </si>
  <si>
    <t>Terbangunnya jut</t>
  </si>
  <si>
    <t>meter</t>
  </si>
  <si>
    <t>Sub Bidang Perhubungan, Kominikasi dan Informatika</t>
  </si>
  <si>
    <t>Penyelenggaraan Informasi Publik Desa</t>
  </si>
  <si>
    <t>Tersedianya papan informasi publik desa</t>
  </si>
  <si>
    <t>Sub Bidang Keadaan Mendesak</t>
  </si>
  <si>
    <t>Penanganan Keadaan Mendesak</t>
  </si>
  <si>
    <t>paket</t>
  </si>
  <si>
    <t>Sound</t>
  </si>
  <si>
    <t>HP Android</t>
  </si>
  <si>
    <t>Jalan</t>
  </si>
  <si>
    <t>Terdapat perbedaan sejumlah Rp 4.323.611,- dikarenakan kurang catat silpa tahun 2019.</t>
  </si>
  <si>
    <t>a9</t>
  </si>
  <si>
    <t>Clinical Thermometer</t>
  </si>
  <si>
    <t>BA</t>
  </si>
  <si>
    <t>21/12/2020</t>
  </si>
  <si>
    <t>1484.95/RT.01.3-BA/3403/Sek-kab/XII/2020</t>
  </si>
  <si>
    <t>3.07.01.01.049.98</t>
  </si>
  <si>
    <t>a10</t>
  </si>
  <si>
    <t>3.07.01.01.049.1032</t>
  </si>
  <si>
    <t>a11</t>
  </si>
  <si>
    <t>a12</t>
  </si>
  <si>
    <t>a13</t>
  </si>
  <si>
    <t>a14</t>
  </si>
  <si>
    <t>a15</t>
  </si>
  <si>
    <t>a16</t>
  </si>
  <si>
    <t>a17</t>
  </si>
  <si>
    <t>a18</t>
  </si>
  <si>
    <t>a19</t>
  </si>
  <si>
    <t>3.07.01.01.049.1033</t>
  </si>
  <si>
    <t>3.07.01.01.049.1034</t>
  </si>
  <si>
    <t>3.07.01.01.049.1035</t>
  </si>
  <si>
    <t>3.07.01.01.049.1036</t>
  </si>
  <si>
    <t>3.07.01.01.049.1037</t>
  </si>
  <si>
    <t>3.07.01.01.049.1038</t>
  </si>
  <si>
    <t>3.07.01.01.049.1039</t>
  </si>
  <si>
    <t>3.07.01.01.049.1040</t>
  </si>
  <si>
    <t>3.07.01.01.049.1041</t>
  </si>
  <si>
    <t>Terdapat penambahan aset (clinical thermometer) sebanyak 1 unit seharga 485.000 dan 10 unit seharga 77.665</t>
  </si>
  <si>
    <t>HIBAH KPU</t>
  </si>
  <si>
    <t>Gombang, 20 Januari 2021</t>
  </si>
  <si>
    <t>Kapanewon Ponjong Kabupaten Gunungkidul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</si>
</sst>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3" formatCode="_(* #,##0.00_);_(* \(#,##0.00\);_(* &quot;-&quot;??_);_(@_)"/>
    <numFmt numFmtId="164" formatCode="_(&quot;Rp&quot;* #,##0_);_(&quot;Rp&quot;* \(#,##0\);_(&quot;Rp&quot;* &quot;-&quot;_);_(@_)"/>
    <numFmt numFmtId="165" formatCode="_(* #,##0_);_(* \(#,##0\);_(* &quot;-&quot;??_);_(@_)"/>
    <numFmt numFmtId="166" formatCode="_([$Rp-421]* #,##0_);_([$Rp-421]* \(#,##0\);_([$Rp-421]* &quot;-&quot;_);_(@_)"/>
    <numFmt numFmtId="167" formatCode="00,000,000.00"/>
    <numFmt numFmtId="168" formatCode="0,000,000.00"/>
    <numFmt numFmtId="169" formatCode="0,000,000,000.00"/>
    <numFmt numFmtId="170" formatCode="000,000.00"/>
  </numFmts>
  <fonts count="20" x14ac:knownFonts="1">
    <font>
      <sz val="11"/>
      <color theme="1"/>
      <name val="Calibri"/>
      <family val="2"/>
      <charset val="1"/>
      <scheme val="minor"/>
    </font>
    <font>
      <sz val="12"/>
      <color theme="1"/>
      <name val="Bookman Old Style"/>
      <family val="1"/>
    </font>
    <font>
      <u/>
      <sz val="12"/>
      <color theme="1"/>
      <name val="Bookman Old Style"/>
      <family val="1"/>
    </font>
    <font>
      <b/>
      <sz val="11"/>
      <color theme="1"/>
      <name val="Bookman Old Style"/>
      <family val="1"/>
    </font>
    <font>
      <sz val="11"/>
      <color theme="1"/>
      <name val="Bookman Old Style"/>
      <family val="1"/>
    </font>
    <font>
      <sz val="10"/>
      <color indexed="8"/>
      <name val="Arial"/>
      <family val="2"/>
    </font>
    <font>
      <b/>
      <sz val="11"/>
      <color indexed="8"/>
      <name val="Bookman Old Style"/>
      <family val="1"/>
    </font>
    <font>
      <sz val="11"/>
      <color indexed="8"/>
      <name val="Bookman Old Style"/>
      <family val="1"/>
    </font>
    <font>
      <b/>
      <u/>
      <sz val="11"/>
      <color indexed="8"/>
      <name val="Bookman Old Style"/>
      <family val="1"/>
    </font>
    <font>
      <i/>
      <sz val="11"/>
      <color indexed="8"/>
      <name val="Bookman Old Style"/>
      <family val="1"/>
    </font>
    <font>
      <b/>
      <sz val="12"/>
      <color theme="1"/>
      <name val="Bookman Old Style"/>
      <family val="1"/>
    </font>
    <font>
      <sz val="11"/>
      <color rgb="FF000000"/>
      <name val="Bookman Old Style"/>
      <family val="1"/>
    </font>
    <font>
      <sz val="11"/>
      <color theme="1"/>
      <name val="Calibri"/>
      <family val="2"/>
      <charset val="1"/>
      <scheme val="minor"/>
    </font>
    <font>
      <sz val="12"/>
      <color indexed="8"/>
      <name val="Arial"/>
      <family val="2"/>
    </font>
    <font>
      <sz val="12"/>
      <color indexed="8"/>
      <name val="Bookman Old Style"/>
      <family val="1"/>
    </font>
    <font>
      <b/>
      <sz val="12"/>
      <color indexed="8"/>
      <name val="Arial"/>
      <family val="2"/>
    </font>
    <font>
      <u/>
      <sz val="12"/>
      <color indexed="8"/>
      <name val="Arial"/>
      <family val="2"/>
    </font>
    <font>
      <b/>
      <sz val="12"/>
      <color indexed="8"/>
      <name val="Bookman Old Style"/>
      <family val="1"/>
    </font>
    <font>
      <b/>
      <u/>
      <sz val="11"/>
      <color theme="1"/>
      <name val="Bookman Old Style"/>
      <family val="1"/>
    </font>
    <font>
      <sz val="12"/>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5" fillId="0" borderId="0"/>
    <xf numFmtId="43" fontId="12" fillId="0" borderId="0" applyFont="0" applyFill="0" applyBorder="0" applyAlignment="0" applyProtection="0"/>
  </cellStyleXfs>
  <cellXfs count="246">
    <xf numFmtId="0" fontId="0" fillId="0" borderId="0" xfId="0"/>
    <xf numFmtId="0" fontId="1" fillId="0" borderId="0" xfId="0" applyFont="1" applyBorder="1" applyAlignment="1">
      <alignment horizontal="left" vertical="center" wrapText="1"/>
    </xf>
    <xf numFmtId="0" fontId="1" fillId="0" borderId="0" xfId="0" applyFont="1" applyBorder="1" applyAlignment="1">
      <alignment horizontal="justify" vertical="center" wrapText="1"/>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1" fillId="0" borderId="0" xfId="0" applyFont="1" applyBorder="1" applyAlignment="1">
      <alignment horizontal="right" vertical="center" wrapText="1"/>
    </xf>
    <xf numFmtId="0" fontId="1" fillId="0" borderId="9" xfId="0" applyFont="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Border="1" applyAlignment="1">
      <alignment vertical="center" wrapText="1"/>
    </xf>
    <xf numFmtId="0" fontId="4" fillId="0" borderId="0" xfId="0" applyFont="1" applyAlignment="1"/>
    <xf numFmtId="0" fontId="3" fillId="0" borderId="0" xfId="0" applyFont="1" applyAlignment="1"/>
    <xf numFmtId="10" fontId="4" fillId="0" borderId="0" xfId="0" applyNumberFormat="1" applyFont="1" applyAlignment="1">
      <alignment vertical="center"/>
    </xf>
    <xf numFmtId="10" fontId="3" fillId="0" borderId="12" xfId="0" applyNumberFormat="1" applyFont="1" applyBorder="1" applyAlignment="1">
      <alignment horizontal="center" vertical="center"/>
    </xf>
    <xf numFmtId="0" fontId="3" fillId="0" borderId="12" xfId="0" applyNumberFormat="1" applyFont="1" applyBorder="1" applyAlignment="1">
      <alignment horizontal="center" vertical="center"/>
    </xf>
    <xf numFmtId="164" fontId="4" fillId="0" borderId="0" xfId="0" applyNumberFormat="1" applyFont="1" applyAlignment="1"/>
    <xf numFmtId="164" fontId="3" fillId="0" borderId="9" xfId="0" applyNumberFormat="1" applyFont="1" applyBorder="1" applyAlignment="1"/>
    <xf numFmtId="0" fontId="4" fillId="0" borderId="0" xfId="0" applyFont="1" applyAlignment="1">
      <alignment horizontal="center"/>
    </xf>
    <xf numFmtId="164" fontId="3" fillId="0" borderId="7" xfId="0" applyNumberFormat="1" applyFont="1" applyBorder="1" applyAlignment="1"/>
    <xf numFmtId="164" fontId="4" fillId="0" borderId="7" xfId="0" applyNumberFormat="1" applyFont="1" applyBorder="1" applyAlignment="1"/>
    <xf numFmtId="164" fontId="4" fillId="0" borderId="9" xfId="0" applyNumberFormat="1" applyFont="1" applyBorder="1" applyAlignment="1">
      <alignment horizontal="center"/>
    </xf>
    <xf numFmtId="164" fontId="3" fillId="0" borderId="0" xfId="0" applyNumberFormat="1" applyFont="1" applyBorder="1" applyAlignment="1"/>
    <xf numFmtId="164" fontId="4" fillId="0" borderId="0" xfId="0" applyNumberFormat="1" applyFont="1" applyAlignment="1">
      <alignment horizontal="center"/>
    </xf>
    <xf numFmtId="164" fontId="3" fillId="0" borderId="9" xfId="0" applyNumberFormat="1" applyFont="1" applyBorder="1" applyAlignment="1">
      <alignment horizont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center" vertical="center" wrapText="1"/>
    </xf>
    <xf numFmtId="164" fontId="1" fillId="0" borderId="0" xfId="0" applyNumberFormat="1" applyFont="1" applyBorder="1" applyAlignment="1">
      <alignment horizontal="left" vertical="center" wrapText="1"/>
    </xf>
    <xf numFmtId="0" fontId="1" fillId="0" borderId="1" xfId="0" applyFont="1" applyBorder="1" applyAlignment="1">
      <alignment wrapText="1"/>
    </xf>
    <xf numFmtId="0" fontId="1" fillId="0" borderId="2" xfId="0" applyFont="1" applyBorder="1" applyAlignment="1">
      <alignment wrapText="1"/>
    </xf>
    <xf numFmtId="0" fontId="1" fillId="0" borderId="2" xfId="0" applyFont="1" applyBorder="1" applyAlignment="1">
      <alignment horizontal="center" wrapText="1"/>
    </xf>
    <xf numFmtId="0" fontId="1" fillId="0" borderId="3" xfId="0" applyFont="1" applyBorder="1" applyAlignment="1">
      <alignment wrapText="1"/>
    </xf>
    <xf numFmtId="0" fontId="1" fillId="0" borderId="0"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1" fillId="0" borderId="0" xfId="0" applyFont="1" applyBorder="1" applyAlignment="1">
      <alignment horizontal="center" vertical="top" wrapText="1"/>
    </xf>
    <xf numFmtId="0" fontId="1" fillId="0" borderId="0" xfId="0" applyFont="1" applyBorder="1" applyAlignment="1">
      <alignment vertical="top" wrapText="1"/>
    </xf>
    <xf numFmtId="164" fontId="1" fillId="0" borderId="0" xfId="0" applyNumberFormat="1"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wrapText="1"/>
    </xf>
    <xf numFmtId="0" fontId="1" fillId="0" borderId="0" xfId="0" applyFont="1" applyBorder="1" applyAlignment="1">
      <alignment horizontal="center" wrapText="1"/>
    </xf>
    <xf numFmtId="164" fontId="1" fillId="0" borderId="0" xfId="0" applyNumberFormat="1" applyFont="1" applyBorder="1" applyAlignment="1">
      <alignment vertical="center" wrapText="1"/>
    </xf>
    <xf numFmtId="164" fontId="1" fillId="0" borderId="0" xfId="0" applyNumberFormat="1" applyFont="1" applyBorder="1" applyAlignment="1">
      <alignment horizontal="justify" vertical="center" wrapText="1"/>
    </xf>
    <xf numFmtId="164" fontId="1" fillId="0" borderId="9" xfId="0" applyNumberFormat="1" applyFont="1" applyBorder="1" applyAlignment="1">
      <alignment horizontal="left" vertical="center" wrapText="1"/>
    </xf>
    <xf numFmtId="164" fontId="10" fillId="0" borderId="9" xfId="0" applyNumberFormat="1" applyFont="1" applyBorder="1" applyAlignment="1">
      <alignment horizontal="left" vertical="center" wrapText="1"/>
    </xf>
    <xf numFmtId="164" fontId="10" fillId="0" borderId="9" xfId="0" applyNumberFormat="1" applyFont="1" applyBorder="1" applyAlignment="1">
      <alignment vertical="top" wrapText="1"/>
    </xf>
    <xf numFmtId="164" fontId="1" fillId="0" borderId="7" xfId="0" applyNumberFormat="1" applyFont="1" applyBorder="1" applyAlignment="1">
      <alignment horizontal="left" vertical="center" wrapText="1"/>
    </xf>
    <xf numFmtId="164" fontId="10" fillId="0" borderId="9" xfId="0" applyNumberFormat="1" applyFont="1" applyBorder="1" applyAlignment="1">
      <alignment horizontal="justify" vertical="center" wrapText="1"/>
    </xf>
    <xf numFmtId="164" fontId="10" fillId="0" borderId="9" xfId="0" applyNumberFormat="1" applyFont="1" applyBorder="1" applyAlignment="1">
      <alignment vertical="center" wrapText="1"/>
    </xf>
    <xf numFmtId="0" fontId="1" fillId="0" borderId="2" xfId="0" applyFont="1" applyBorder="1" applyAlignment="1">
      <alignment vertical="center" wrapText="1"/>
    </xf>
    <xf numFmtId="0" fontId="4" fillId="0" borderId="0" xfId="0" applyFont="1" applyAlignment="1">
      <alignment horizontal="center"/>
    </xf>
    <xf numFmtId="164" fontId="3" fillId="0" borderId="12" xfId="0" applyNumberFormat="1"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vertical="center"/>
    </xf>
    <xf numFmtId="164" fontId="4" fillId="0" borderId="12" xfId="0" applyNumberFormat="1" applyFont="1" applyBorder="1" applyAlignment="1">
      <alignment horizontal="center" vertical="center"/>
    </xf>
    <xf numFmtId="0" fontId="4" fillId="0" borderId="0" xfId="0" applyFont="1" applyBorder="1" applyAlignment="1">
      <alignment horizontal="left"/>
    </xf>
    <xf numFmtId="0" fontId="4" fillId="0" borderId="9"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left"/>
    </xf>
    <xf numFmtId="0" fontId="4" fillId="0" borderId="0"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center"/>
    </xf>
    <xf numFmtId="0" fontId="4" fillId="0" borderId="15" xfId="0" applyFont="1" applyBorder="1" applyAlignment="1">
      <alignment horizontal="left" vertical="center"/>
    </xf>
    <xf numFmtId="0" fontId="4" fillId="0" borderId="15" xfId="0" applyFont="1" applyBorder="1" applyAlignment="1">
      <alignment horizontal="left"/>
    </xf>
    <xf numFmtId="0" fontId="4" fillId="0" borderId="15" xfId="0" applyFont="1" applyBorder="1" applyAlignment="1">
      <alignment vertical="center"/>
    </xf>
    <xf numFmtId="0" fontId="4" fillId="0" borderId="14" xfId="0" applyFont="1" applyBorder="1" applyAlignment="1">
      <alignment horizontal="left" vertical="center"/>
    </xf>
    <xf numFmtId="0" fontId="4" fillId="0" borderId="14" xfId="0" applyFont="1" applyBorder="1" applyAlignment="1">
      <alignment horizontal="left"/>
    </xf>
    <xf numFmtId="0" fontId="4" fillId="0" borderId="5" xfId="0" applyFont="1" applyBorder="1" applyAlignment="1">
      <alignment horizontal="left" vertical="center"/>
    </xf>
    <xf numFmtId="0" fontId="4" fillId="0" borderId="8" xfId="0" applyFont="1" applyBorder="1" applyAlignment="1">
      <alignment horizontal="left" vertical="center"/>
    </xf>
    <xf numFmtId="164" fontId="4" fillId="0" borderId="0" xfId="0" applyNumberFormat="1" applyFont="1" applyBorder="1" applyAlignment="1">
      <alignment horizontal="left"/>
    </xf>
    <xf numFmtId="164" fontId="4" fillId="0" borderId="15" xfId="0" applyNumberFormat="1" applyFont="1" applyBorder="1" applyAlignment="1">
      <alignment horizontal="left"/>
    </xf>
    <xf numFmtId="0" fontId="4" fillId="0" borderId="15" xfId="0" applyFont="1" applyBorder="1" applyAlignment="1">
      <alignment horizontal="center"/>
    </xf>
    <xf numFmtId="0" fontId="4" fillId="0" borderId="14" xfId="0" applyFont="1" applyBorder="1" applyAlignment="1">
      <alignment horizontal="center"/>
    </xf>
    <xf numFmtId="49" fontId="4" fillId="0" borderId="12" xfId="0" applyNumberFormat="1" applyFont="1" applyBorder="1" applyAlignment="1">
      <alignment horizontal="center"/>
    </xf>
    <xf numFmtId="49" fontId="4" fillId="0" borderId="15" xfId="0" applyNumberFormat="1" applyFont="1" applyBorder="1" applyAlignment="1">
      <alignment horizontal="left"/>
    </xf>
    <xf numFmtId="49" fontId="4" fillId="0" borderId="14" xfId="0" applyNumberFormat="1" applyFont="1" applyBorder="1" applyAlignment="1">
      <alignment horizontal="left"/>
    </xf>
    <xf numFmtId="164" fontId="3" fillId="0" borderId="15" xfId="0" applyNumberFormat="1" applyFont="1" applyBorder="1" applyAlignment="1">
      <alignment horizontal="left"/>
    </xf>
    <xf numFmtId="0" fontId="4" fillId="0" borderId="4" xfId="0" applyFont="1" applyBorder="1" applyAlignment="1">
      <alignment horizontal="left"/>
    </xf>
    <xf numFmtId="0" fontId="4" fillId="0" borderId="11" xfId="0" applyFont="1" applyBorder="1" applyAlignment="1">
      <alignment horizontal="left"/>
    </xf>
    <xf numFmtId="164" fontId="3" fillId="0" borderId="14" xfId="0" applyNumberFormat="1" applyFont="1" applyBorder="1" applyAlignment="1">
      <alignment horizontal="left"/>
    </xf>
    <xf numFmtId="164" fontId="3" fillId="0" borderId="9" xfId="0" applyNumberFormat="1" applyFont="1" applyBorder="1" applyAlignment="1">
      <alignment horizontal="left"/>
    </xf>
    <xf numFmtId="164" fontId="1" fillId="0" borderId="0" xfId="0" applyNumberFormat="1" applyFont="1" applyBorder="1" applyAlignment="1">
      <alignment wrapText="1"/>
    </xf>
    <xf numFmtId="43" fontId="1" fillId="0" borderId="0" xfId="2" applyFont="1" applyBorder="1" applyAlignment="1">
      <alignment wrapText="1"/>
    </xf>
    <xf numFmtId="43" fontId="10" fillId="0" borderId="0" xfId="2" applyFont="1" applyBorder="1" applyAlignment="1">
      <alignment wrapText="1"/>
    </xf>
    <xf numFmtId="43" fontId="1" fillId="0" borderId="0" xfId="0" applyNumberFormat="1" applyFont="1" applyBorder="1" applyAlignment="1">
      <alignment wrapText="1"/>
    </xf>
    <xf numFmtId="0" fontId="4" fillId="0" borderId="12" xfId="0" applyFont="1" applyBorder="1" applyAlignment="1">
      <alignment horizontal="center" vertical="center" wrapText="1"/>
    </xf>
    <xf numFmtId="0" fontId="4" fillId="0" borderId="0" xfId="0" applyFont="1" applyAlignment="1">
      <alignment horizontal="left" vertical="center" wrapText="1"/>
    </xf>
    <xf numFmtId="43" fontId="4" fillId="0" borderId="0" xfId="2" applyFont="1" applyAlignment="1"/>
    <xf numFmtId="43" fontId="4" fillId="0" borderId="0" xfId="0" applyNumberFormat="1" applyFont="1" applyAlignment="1"/>
    <xf numFmtId="166" fontId="7" fillId="0" borderId="0" xfId="1" applyNumberFormat="1" applyFont="1" applyFill="1" applyAlignment="1" applyProtection="1">
      <alignment horizontal="right" vertical="top"/>
      <protection locked="0"/>
    </xf>
    <xf numFmtId="169" fontId="15" fillId="0" borderId="0" xfId="1" applyNumberFormat="1" applyFont="1" applyFill="1" applyAlignment="1" applyProtection="1">
      <alignment horizontal="right" vertical="top"/>
      <protection locked="0"/>
    </xf>
    <xf numFmtId="165" fontId="4" fillId="0" borderId="0" xfId="2" applyNumberFormat="1" applyFont="1" applyAlignment="1"/>
    <xf numFmtId="165" fontId="4" fillId="0" borderId="0" xfId="0" applyNumberFormat="1" applyFont="1" applyAlignment="1"/>
    <xf numFmtId="0" fontId="4" fillId="2" borderId="0" xfId="0" applyFont="1" applyFill="1" applyAlignment="1"/>
    <xf numFmtId="164" fontId="4" fillId="2" borderId="0" xfId="0" applyNumberFormat="1" applyFont="1" applyFill="1" applyAlignment="1"/>
    <xf numFmtId="0" fontId="4" fillId="0" borderId="12" xfId="0" applyFont="1" applyBorder="1" applyAlignment="1">
      <alignment horizontal="center" vertical="center"/>
    </xf>
    <xf numFmtId="0" fontId="4" fillId="0" borderId="12" xfId="2" applyNumberFormat="1" applyFont="1" applyBorder="1" applyAlignment="1">
      <alignment horizontal="center" vertical="center"/>
    </xf>
    <xf numFmtId="0" fontId="4" fillId="0" borderId="12" xfId="0" applyFont="1" applyBorder="1" applyAlignment="1">
      <alignment vertical="center" wrapText="1"/>
    </xf>
    <xf numFmtId="0" fontId="3" fillId="0" borderId="1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NumberFormat="1" applyFont="1" applyAlignment="1">
      <alignment horizontal="center" vertical="center"/>
    </xf>
    <xf numFmtId="0" fontId="3" fillId="0" borderId="0" xfId="0" applyNumberFormat="1" applyFont="1" applyAlignment="1">
      <alignment vertical="center"/>
    </xf>
    <xf numFmtId="0" fontId="1" fillId="0" borderId="0" xfId="0" applyFont="1" applyAlignment="1">
      <alignment vertical="center" wrapText="1"/>
    </xf>
    <xf numFmtId="0" fontId="4" fillId="0" borderId="0" xfId="0" applyFont="1" applyAlignment="1">
      <alignment vertical="center" wrapText="1"/>
    </xf>
    <xf numFmtId="0" fontId="4" fillId="0" borderId="0" xfId="0" applyNumberFormat="1" applyFont="1" applyAlignment="1">
      <alignment horizontal="center" vertical="center"/>
    </xf>
    <xf numFmtId="0" fontId="4" fillId="0" borderId="0" xfId="0" applyNumberFormat="1"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3" fillId="0" borderId="12" xfId="0" applyFont="1" applyBorder="1" applyAlignment="1">
      <alignment horizontal="center" vertical="center" wrapText="1"/>
    </xf>
    <xf numFmtId="49" fontId="8" fillId="0" borderId="12" xfId="1" applyNumberFormat="1" applyFont="1" applyFill="1" applyBorder="1" applyAlignment="1" applyProtection="1">
      <alignment horizontal="left" vertical="center"/>
      <protection locked="0"/>
    </xf>
    <xf numFmtId="0" fontId="8" fillId="0" borderId="12" xfId="1" applyFont="1" applyFill="1" applyBorder="1" applyAlignment="1" applyProtection="1">
      <alignment horizontal="left" vertical="top" wrapText="1"/>
      <protection locked="0"/>
    </xf>
    <xf numFmtId="0" fontId="8" fillId="0" borderId="12" xfId="1" applyFont="1" applyFill="1" applyBorder="1" applyAlignment="1" applyProtection="1">
      <alignment horizontal="left" vertical="center" wrapText="1"/>
      <protection locked="0"/>
    </xf>
    <xf numFmtId="0" fontId="8" fillId="0" borderId="12" xfId="1" applyFont="1" applyFill="1" applyBorder="1" applyAlignment="1" applyProtection="1">
      <alignment horizontal="center" vertical="center"/>
      <protection locked="0"/>
    </xf>
    <xf numFmtId="0" fontId="8" fillId="0" borderId="12" xfId="1" applyNumberFormat="1" applyFont="1" applyFill="1" applyBorder="1" applyAlignment="1" applyProtection="1">
      <alignment horizontal="center" vertical="center"/>
      <protection locked="0"/>
    </xf>
    <xf numFmtId="164" fontId="8" fillId="0" borderId="12" xfId="1" applyNumberFormat="1" applyFont="1" applyFill="1" applyBorder="1" applyAlignment="1" applyProtection="1">
      <alignment horizontal="right" vertical="center"/>
      <protection locked="0"/>
    </xf>
    <xf numFmtId="0" fontId="8" fillId="0" borderId="12" xfId="1" applyNumberFormat="1" applyFont="1" applyFill="1" applyBorder="1" applyAlignment="1" applyProtection="1">
      <alignment horizontal="right" vertical="center"/>
      <protection locked="0"/>
    </xf>
    <xf numFmtId="10" fontId="8" fillId="0" borderId="12" xfId="1" applyNumberFormat="1" applyFont="1" applyFill="1" applyBorder="1" applyAlignment="1" applyProtection="1">
      <alignment horizontal="right" vertical="center"/>
      <protection locked="0"/>
    </xf>
    <xf numFmtId="164" fontId="4" fillId="0" borderId="12" xfId="0" applyNumberFormat="1" applyFont="1" applyBorder="1" applyAlignment="1">
      <alignment vertical="center"/>
    </xf>
    <xf numFmtId="49" fontId="7" fillId="0" borderId="12" xfId="1" applyNumberFormat="1" applyFont="1" applyFill="1" applyBorder="1" applyAlignment="1" applyProtection="1">
      <alignment horizontal="left" vertical="center"/>
      <protection locked="0"/>
    </xf>
    <xf numFmtId="0" fontId="14" fillId="0" borderId="12" xfId="1" applyFont="1" applyFill="1" applyBorder="1" applyAlignment="1" applyProtection="1">
      <alignment horizontal="left" vertical="top" wrapText="1"/>
      <protection locked="0"/>
    </xf>
    <xf numFmtId="0" fontId="7" fillId="0" borderId="12" xfId="1" applyFont="1" applyFill="1" applyBorder="1" applyAlignment="1" applyProtection="1">
      <alignment horizontal="left" vertical="center" wrapText="1"/>
      <protection locked="0"/>
    </xf>
    <xf numFmtId="0" fontId="7" fillId="0" borderId="12" xfId="1" applyFont="1" applyFill="1" applyBorder="1" applyAlignment="1" applyProtection="1">
      <alignment horizontal="center" vertical="center"/>
      <protection locked="0"/>
    </xf>
    <xf numFmtId="0" fontId="4" fillId="0" borderId="12" xfId="0" applyNumberFormat="1" applyFont="1" applyBorder="1" applyAlignment="1">
      <alignment horizontal="center" vertical="center"/>
    </xf>
    <xf numFmtId="164" fontId="7" fillId="0" borderId="12" xfId="1" applyNumberFormat="1" applyFont="1" applyFill="1" applyBorder="1" applyAlignment="1" applyProtection="1">
      <alignment horizontal="left" vertical="center"/>
      <protection locked="0"/>
    </xf>
    <xf numFmtId="164" fontId="7" fillId="0" borderId="12" xfId="1" applyNumberFormat="1" applyFont="1" applyFill="1" applyBorder="1" applyAlignment="1" applyProtection="1">
      <alignment horizontal="right" vertical="center"/>
      <protection locked="0"/>
    </xf>
    <xf numFmtId="10" fontId="7" fillId="0" borderId="12" xfId="1" applyNumberFormat="1" applyFont="1" applyFill="1" applyBorder="1" applyAlignment="1" applyProtection="1">
      <alignment horizontal="right" vertical="center"/>
      <protection locked="0"/>
    </xf>
    <xf numFmtId="49" fontId="6" fillId="0" borderId="12" xfId="1" applyNumberFormat="1" applyFont="1" applyFill="1" applyBorder="1" applyAlignment="1" applyProtection="1">
      <alignment horizontal="left" vertical="center"/>
      <protection locked="0"/>
    </xf>
    <xf numFmtId="0" fontId="17" fillId="0" borderId="12" xfId="1" applyFont="1" applyFill="1" applyBorder="1" applyAlignment="1" applyProtection="1">
      <alignment horizontal="left" vertical="top" wrapText="1"/>
      <protection locked="0"/>
    </xf>
    <xf numFmtId="0" fontId="6" fillId="0" borderId="12" xfId="1" applyFont="1" applyFill="1" applyBorder="1" applyAlignment="1" applyProtection="1">
      <alignment horizontal="left" vertical="center" wrapText="1"/>
      <protection locked="0"/>
    </xf>
    <xf numFmtId="0" fontId="6" fillId="0" borderId="12" xfId="1" applyFont="1" applyFill="1" applyBorder="1" applyAlignment="1" applyProtection="1">
      <alignment horizontal="center" vertical="center"/>
      <protection locked="0"/>
    </xf>
    <xf numFmtId="164" fontId="6" fillId="0" borderId="12" xfId="1" applyNumberFormat="1" applyFont="1" applyFill="1" applyBorder="1" applyAlignment="1" applyProtection="1">
      <alignment horizontal="left" vertical="center"/>
      <protection locked="0"/>
    </xf>
    <xf numFmtId="164" fontId="6" fillId="0" borderId="12" xfId="1" applyNumberFormat="1" applyFont="1" applyFill="1" applyBorder="1" applyAlignment="1" applyProtection="1">
      <alignment horizontal="right" vertical="center"/>
      <protection locked="0"/>
    </xf>
    <xf numFmtId="10" fontId="6" fillId="0" borderId="12" xfId="1" applyNumberFormat="1" applyFont="1" applyFill="1" applyBorder="1" applyAlignment="1" applyProtection="1">
      <alignment horizontal="right" vertical="center"/>
      <protection locked="0"/>
    </xf>
    <xf numFmtId="164" fontId="3" fillId="0" borderId="12" xfId="0" applyNumberFormat="1" applyFont="1" applyBorder="1" applyAlignment="1">
      <alignment vertical="center"/>
    </xf>
    <xf numFmtId="0" fontId="6" fillId="0" borderId="12" xfId="1" applyFont="1" applyFill="1" applyBorder="1" applyAlignment="1" applyProtection="1">
      <alignment horizontal="left" vertical="top" wrapText="1"/>
      <protection locked="0"/>
    </xf>
    <xf numFmtId="0" fontId="3" fillId="0" borderId="12" xfId="0" applyNumberFormat="1" applyFont="1" applyFill="1" applyBorder="1" applyAlignment="1">
      <alignment horizontal="center" vertical="center"/>
    </xf>
    <xf numFmtId="0" fontId="4" fillId="0" borderId="12" xfId="0" applyFont="1" applyFill="1" applyBorder="1" applyAlignment="1">
      <alignment wrapText="1"/>
    </xf>
    <xf numFmtId="0" fontId="18" fillId="0" borderId="12" xfId="0" applyNumberFormat="1" applyFont="1" applyBorder="1" applyAlignment="1">
      <alignment horizontal="center" vertical="center"/>
    </xf>
    <xf numFmtId="164" fontId="8" fillId="0" borderId="12" xfId="1" applyNumberFormat="1" applyFont="1" applyFill="1" applyBorder="1" applyAlignment="1" applyProtection="1">
      <alignment horizontal="left" vertical="center"/>
      <protection locked="0"/>
    </xf>
    <xf numFmtId="164" fontId="18" fillId="0" borderId="12" xfId="0" applyNumberFormat="1" applyFont="1" applyBorder="1" applyAlignment="1">
      <alignment vertical="center"/>
    </xf>
    <xf numFmtId="0" fontId="18" fillId="0" borderId="0" xfId="0" applyFont="1" applyAlignment="1"/>
    <xf numFmtId="0" fontId="7" fillId="0" borderId="12" xfId="1" applyFont="1" applyFill="1" applyBorder="1" applyAlignment="1" applyProtection="1">
      <alignment horizontal="left" vertical="top" wrapText="1"/>
      <protection locked="0"/>
    </xf>
    <xf numFmtId="0" fontId="9" fillId="0" borderId="12" xfId="1" applyFont="1" applyFill="1" applyBorder="1" applyAlignment="1" applyProtection="1">
      <alignment horizontal="left" vertical="center" wrapText="1"/>
      <protection locked="0"/>
    </xf>
    <xf numFmtId="0" fontId="9" fillId="0" borderId="12" xfId="1" applyFont="1" applyFill="1" applyBorder="1" applyAlignment="1" applyProtection="1">
      <alignment horizontal="center" vertical="center"/>
      <protection locked="0"/>
    </xf>
    <xf numFmtId="0" fontId="9" fillId="0" borderId="12" xfId="1" applyNumberFormat="1" applyFont="1" applyFill="1" applyBorder="1" applyAlignment="1" applyProtection="1">
      <alignment horizontal="center" vertical="center"/>
      <protection locked="0"/>
    </xf>
    <xf numFmtId="0" fontId="4" fillId="0" borderId="0" xfId="0" applyFont="1" applyAlignment="1">
      <alignment horizontal="center"/>
    </xf>
    <xf numFmtId="0" fontId="4" fillId="0" borderId="12" xfId="0" applyFont="1" applyBorder="1" applyAlignment="1">
      <alignment horizontal="left"/>
    </xf>
    <xf numFmtId="0" fontId="4" fillId="0" borderId="12" xfId="0" applyFont="1" applyBorder="1" applyAlignment="1">
      <alignment horizontal="center" vertical="center"/>
    </xf>
    <xf numFmtId="0" fontId="4" fillId="0" borderId="12" xfId="0" applyFont="1" applyBorder="1" applyAlignment="1">
      <alignment horizontal="left" vertical="center"/>
    </xf>
    <xf numFmtId="41" fontId="4" fillId="0" borderId="12" xfId="0" applyNumberFormat="1" applyFont="1" applyBorder="1" applyAlignment="1">
      <alignment horizontal="left" vertical="center"/>
    </xf>
    <xf numFmtId="0" fontId="4" fillId="0" borderId="0" xfId="0" applyFont="1"/>
    <xf numFmtId="0" fontId="4" fillId="0" borderId="12" xfId="0" applyFont="1" applyBorder="1"/>
    <xf numFmtId="0" fontId="4" fillId="0" borderId="12" xfId="0" quotePrefix="1" applyFont="1" applyBorder="1" applyAlignment="1">
      <alignment horizontal="center" vertical="center"/>
    </xf>
    <xf numFmtId="0" fontId="4" fillId="0" borderId="12" xfId="0" quotePrefix="1" applyFont="1" applyBorder="1" applyAlignment="1">
      <alignment horizontal="center" vertical="center" wrapText="1"/>
    </xf>
    <xf numFmtId="0" fontId="4" fillId="0" borderId="12" xfId="0" quotePrefix="1" applyFont="1" applyBorder="1" applyAlignment="1">
      <alignment horizontal="center"/>
    </xf>
    <xf numFmtId="0" fontId="4" fillId="0" borderId="12" xfId="0" applyFont="1" applyBorder="1" applyAlignment="1">
      <alignment horizontal="center" vertical="top"/>
    </xf>
    <xf numFmtId="41" fontId="4" fillId="0" borderId="12" xfId="0" applyNumberFormat="1" applyFont="1" applyBorder="1"/>
    <xf numFmtId="41" fontId="4" fillId="0" borderId="13" xfId="0" applyNumberFormat="1" applyFont="1" applyBorder="1"/>
    <xf numFmtId="0" fontId="4" fillId="0" borderId="13" xfId="0" applyFont="1" applyBorder="1"/>
    <xf numFmtId="0" fontId="4" fillId="0" borderId="0" xfId="0" applyFont="1" applyAlignment="1">
      <alignment horizontal="center" vertical="top"/>
    </xf>
    <xf numFmtId="164" fontId="4" fillId="0" borderId="15" xfId="0" applyNumberFormat="1" applyFont="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horizontal="center" vertical="center"/>
    </xf>
    <xf numFmtId="164" fontId="4" fillId="2" borderId="9" xfId="0" applyNumberFormat="1" applyFont="1" applyFill="1" applyBorder="1" applyAlignment="1">
      <alignment horizontal="center"/>
    </xf>
    <xf numFmtId="164" fontId="3" fillId="2" borderId="9" xfId="0" applyNumberFormat="1" applyFont="1" applyFill="1" applyBorder="1" applyAlignment="1"/>
    <xf numFmtId="166" fontId="14" fillId="2" borderId="0" xfId="2" applyNumberFormat="1" applyFont="1" applyFill="1"/>
    <xf numFmtId="166" fontId="1" fillId="2" borderId="0" xfId="2" applyNumberFormat="1" applyFont="1" applyFill="1"/>
    <xf numFmtId="0" fontId="4" fillId="2" borderId="0" xfId="0" quotePrefix="1" applyFont="1" applyFill="1" applyAlignment="1"/>
    <xf numFmtId="0" fontId="7" fillId="2" borderId="0" xfId="1" applyFont="1" applyFill="1" applyAlignment="1" applyProtection="1">
      <alignment horizontal="left" vertical="top"/>
      <protection locked="0"/>
    </xf>
    <xf numFmtId="166" fontId="7" fillId="2" borderId="0" xfId="1" applyNumberFormat="1" applyFont="1" applyFill="1" applyAlignment="1" applyProtection="1">
      <alignment horizontal="right" vertical="top"/>
      <protection locked="0"/>
    </xf>
    <xf numFmtId="0" fontId="11" fillId="2" borderId="0" xfId="0" applyFont="1" applyFill="1" applyAlignment="1"/>
    <xf numFmtId="166" fontId="4" fillId="2" borderId="0" xfId="0" applyNumberFormat="1" applyFont="1" applyFill="1"/>
    <xf numFmtId="166" fontId="4" fillId="2" borderId="0" xfId="2" applyNumberFormat="1" applyFont="1" applyFill="1"/>
    <xf numFmtId="0" fontId="13" fillId="2" borderId="0" xfId="1" applyFont="1" applyFill="1" applyAlignment="1" applyProtection="1">
      <alignment horizontal="left" vertical="top"/>
      <protection locked="0"/>
    </xf>
    <xf numFmtId="166" fontId="4" fillId="2" borderId="0" xfId="0" applyNumberFormat="1" applyFont="1" applyFill="1" applyAlignment="1"/>
    <xf numFmtId="166" fontId="13" fillId="2" borderId="0" xfId="1" applyNumberFormat="1" applyFont="1" applyFill="1" applyAlignment="1" applyProtection="1">
      <alignment horizontal="right" vertical="top"/>
      <protection locked="0"/>
    </xf>
    <xf numFmtId="166" fontId="19" fillId="2" borderId="0" xfId="1" applyNumberFormat="1" applyFont="1" applyFill="1" applyAlignment="1" applyProtection="1">
      <alignment horizontal="right" vertical="top"/>
      <protection locked="0"/>
    </xf>
    <xf numFmtId="0" fontId="7" fillId="2" borderId="0" xfId="1" applyFont="1" applyFill="1" applyBorder="1" applyAlignment="1" applyProtection="1">
      <alignment horizontal="left" vertical="top"/>
      <protection locked="0"/>
    </xf>
    <xf numFmtId="168" fontId="13" fillId="2" borderId="0" xfId="1" applyNumberFormat="1" applyFont="1" applyFill="1" applyAlignment="1" applyProtection="1">
      <alignment horizontal="right" vertical="top"/>
      <protection locked="0"/>
    </xf>
    <xf numFmtId="167" fontId="13" fillId="2" borderId="0" xfId="1" applyNumberFormat="1" applyFont="1" applyFill="1" applyAlignment="1" applyProtection="1">
      <alignment horizontal="right" vertical="top"/>
      <protection locked="0"/>
    </xf>
    <xf numFmtId="164" fontId="3" fillId="2" borderId="0" xfId="0" applyNumberFormat="1" applyFont="1" applyFill="1" applyBorder="1" applyAlignment="1"/>
    <xf numFmtId="0" fontId="16" fillId="2" borderId="0" xfId="1" applyFont="1" applyFill="1" applyAlignment="1" applyProtection="1">
      <alignment horizontal="left" vertical="top"/>
      <protection locked="0"/>
    </xf>
    <xf numFmtId="170" fontId="13" fillId="2" borderId="0" xfId="1" applyNumberFormat="1" applyFont="1" applyFill="1" applyAlignment="1" applyProtection="1">
      <alignment horizontal="right" vertical="top"/>
      <protection locked="0"/>
    </xf>
    <xf numFmtId="164" fontId="4" fillId="2" borderId="0" xfId="0" applyNumberFormat="1" applyFont="1" applyFill="1" applyBorder="1" applyAlignment="1"/>
    <xf numFmtId="0" fontId="4" fillId="2" borderId="0" xfId="0" applyFont="1" applyFill="1" applyAlignment="1">
      <alignment wrapText="1"/>
    </xf>
    <xf numFmtId="0" fontId="4" fillId="2" borderId="9" xfId="0" applyNumberFormat="1" applyFont="1" applyFill="1" applyBorder="1" applyAlignment="1">
      <alignment horizontal="center" vertical="center" wrapText="1"/>
    </xf>
    <xf numFmtId="164" fontId="4" fillId="2" borderId="9" xfId="0" applyNumberFormat="1" applyFont="1" applyFill="1" applyBorder="1" applyAlignment="1">
      <alignment horizontal="center" vertical="center" wrapText="1"/>
    </xf>
    <xf numFmtId="166" fontId="4" fillId="2" borderId="0" xfId="2" applyNumberFormat="1" applyFont="1" applyFill="1" applyBorder="1"/>
    <xf numFmtId="14" fontId="4" fillId="0" borderId="15" xfId="0" applyNumberFormat="1" applyFont="1" applyBorder="1" applyAlignment="1">
      <alignment horizontal="left"/>
    </xf>
    <xf numFmtId="0" fontId="4" fillId="2" borderId="12" xfId="0" applyFont="1" applyFill="1" applyBorder="1" applyAlignment="1">
      <alignment horizontal="center" vertical="center"/>
    </xf>
    <xf numFmtId="0" fontId="4" fillId="2" borderId="12" xfId="0" applyFont="1" applyFill="1" applyBorder="1" applyAlignment="1">
      <alignment vertical="center"/>
    </xf>
    <xf numFmtId="164" fontId="4" fillId="2" borderId="12" xfId="0" applyNumberFormat="1" applyFont="1" applyFill="1" applyBorder="1" applyAlignment="1">
      <alignment horizontal="center" vertical="center"/>
    </xf>
    <xf numFmtId="0" fontId="4" fillId="2" borderId="12" xfId="0" applyFont="1" applyFill="1" applyBorder="1" applyAlignment="1">
      <alignment horizontal="center" vertical="center" wrapText="1"/>
    </xf>
    <xf numFmtId="49" fontId="6" fillId="0" borderId="12" xfId="1" quotePrefix="1" applyNumberFormat="1" applyFont="1" applyFill="1" applyBorder="1" applyAlignment="1" applyProtection="1">
      <alignment horizontal="left" vertical="center"/>
      <protection locked="0"/>
    </xf>
    <xf numFmtId="49" fontId="6" fillId="2" borderId="12" xfId="1" applyNumberFormat="1" applyFont="1" applyFill="1" applyBorder="1" applyAlignment="1" applyProtection="1">
      <alignment horizontal="left" vertical="center"/>
      <protection locked="0"/>
    </xf>
    <xf numFmtId="0" fontId="17" fillId="2" borderId="12" xfId="1" applyFont="1" applyFill="1" applyBorder="1" applyAlignment="1" applyProtection="1">
      <alignment horizontal="left" vertical="top" wrapText="1"/>
      <protection locked="0"/>
    </xf>
    <xf numFmtId="0" fontId="7" fillId="2" borderId="12" xfId="1" applyFont="1" applyFill="1" applyBorder="1" applyAlignment="1" applyProtection="1">
      <alignment horizontal="left" vertical="center" wrapText="1"/>
      <protection locked="0"/>
    </xf>
    <xf numFmtId="0" fontId="7" fillId="2" borderId="12" xfId="1" applyFont="1" applyFill="1" applyBorder="1" applyAlignment="1" applyProtection="1">
      <alignment horizontal="center" vertical="center"/>
      <protection locked="0"/>
    </xf>
    <xf numFmtId="0" fontId="4" fillId="2" borderId="12" xfId="0" applyNumberFormat="1" applyFont="1" applyFill="1" applyBorder="1" applyAlignment="1">
      <alignment horizontal="center" vertical="center"/>
    </xf>
    <xf numFmtId="164" fontId="7" fillId="2" borderId="12" xfId="1" applyNumberFormat="1" applyFont="1" applyFill="1" applyBorder="1" applyAlignment="1" applyProtection="1">
      <alignment horizontal="left" vertical="center"/>
      <protection locked="0"/>
    </xf>
    <xf numFmtId="164" fontId="7" fillId="2" borderId="12" xfId="1" applyNumberFormat="1" applyFont="1" applyFill="1" applyBorder="1" applyAlignment="1" applyProtection="1">
      <alignment horizontal="right" vertical="center"/>
      <protection locked="0"/>
    </xf>
    <xf numFmtId="10" fontId="7" fillId="2" borderId="12" xfId="1" applyNumberFormat="1" applyFont="1" applyFill="1" applyBorder="1" applyAlignment="1" applyProtection="1">
      <alignment horizontal="right" vertical="center"/>
      <protection locked="0"/>
    </xf>
    <xf numFmtId="164" fontId="4" fillId="2" borderId="12" xfId="0" applyNumberFormat="1" applyFont="1" applyFill="1" applyBorder="1" applyAlignment="1">
      <alignment vertical="center"/>
    </xf>
    <xf numFmtId="164" fontId="4" fillId="0" borderId="12" xfId="0" applyNumberFormat="1" applyFont="1" applyBorder="1" applyAlignment="1">
      <alignment horizontal="left"/>
    </xf>
    <xf numFmtId="0" fontId="1" fillId="0" borderId="0" xfId="0" applyFont="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164" fontId="4" fillId="0" borderId="13" xfId="0" applyNumberFormat="1" applyFont="1" applyBorder="1" applyAlignment="1">
      <alignment horizontal="center" vertical="center"/>
    </xf>
    <xf numFmtId="164" fontId="4" fillId="0" borderId="14" xfId="0" applyNumberFormat="1" applyFont="1" applyBorder="1" applyAlignment="1">
      <alignment horizontal="center" vertical="center"/>
    </xf>
    <xf numFmtId="0" fontId="1" fillId="0" borderId="0" xfId="0" applyFont="1" applyAlignment="1">
      <alignment horizontal="left" vertical="center"/>
    </xf>
    <xf numFmtId="0" fontId="3" fillId="0" borderId="12" xfId="0" applyFont="1" applyBorder="1" applyAlignment="1">
      <alignment horizontal="center" vertical="center" wrapText="1"/>
    </xf>
    <xf numFmtId="0" fontId="10" fillId="0" borderId="0" xfId="0" applyFont="1" applyAlignment="1">
      <alignment horizontal="center" vertical="center"/>
    </xf>
    <xf numFmtId="164" fontId="1" fillId="0" borderId="0" xfId="0" applyNumberFormat="1" applyFont="1" applyAlignment="1">
      <alignment horizontal="left" vertical="center"/>
    </xf>
    <xf numFmtId="49" fontId="6" fillId="0" borderId="12" xfId="1" applyNumberFormat="1" applyFont="1" applyFill="1" applyBorder="1" applyAlignment="1" applyProtection="1">
      <alignment horizontal="center"/>
      <protection locked="0"/>
    </xf>
    <xf numFmtId="0" fontId="4" fillId="0" borderId="0" xfId="0" applyFont="1" applyAlignment="1">
      <alignment horizontal="center" vertical="center"/>
    </xf>
    <xf numFmtId="164"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164" fontId="3" fillId="0" borderId="12" xfId="0" applyNumberFormat="1" applyFont="1" applyBorder="1" applyAlignment="1">
      <alignment horizontal="center" vertical="center" wrapText="1"/>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340360</xdr:colOff>
      <xdr:row>149</xdr:row>
      <xdr:rowOff>69850</xdr:rowOff>
    </xdr:from>
    <xdr:to>
      <xdr:col>22</xdr:col>
      <xdr:colOff>448945</xdr:colOff>
      <xdr:row>149</xdr:row>
      <xdr:rowOff>69850</xdr:rowOff>
    </xdr:to>
    <xdr:cxnSp macro="">
      <xdr:nvCxnSpPr>
        <xdr:cNvPr id="2" name="Line 6"/>
        <xdr:cNvCxnSpPr>
          <a:cxnSpLocks noChangeShapeType="1"/>
        </xdr:cNvCxnSpPr>
      </xdr:nvCxnSpPr>
      <xdr:spPr bwMode="auto">
        <a:xfrm>
          <a:off x="6264910" y="6661150"/>
          <a:ext cx="718185" cy="0"/>
        </a:xfrm>
        <a:prstGeom prst="line">
          <a:avLst/>
        </a:prstGeom>
        <a:noFill/>
        <a:ln w="4572">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23" zoomScale="90" zoomScaleNormal="90" workbookViewId="0">
      <selection activeCell="J2" sqref="J2"/>
    </sheetView>
  </sheetViews>
  <sheetFormatPr defaultColWidth="20.85546875" defaultRowHeight="15.75" x14ac:dyDescent="0.25"/>
  <cols>
    <col min="1" max="1" width="2.5703125" style="35" customWidth="1"/>
    <col min="2" max="2" width="56.140625" style="35" customWidth="1"/>
    <col min="3" max="3" width="16" style="44" customWidth="1"/>
    <col min="4" max="5" width="23.140625" style="35" customWidth="1"/>
    <col min="6" max="6" width="21.28515625" style="35" customWidth="1"/>
    <col min="7" max="7" width="2.7109375" style="35" customWidth="1"/>
    <col min="8" max="9" width="24.7109375" style="35" bestFit="1" customWidth="1"/>
    <col min="10" max="10" width="22.28515625" style="35" bestFit="1" customWidth="1"/>
    <col min="11" max="16384" width="20.85546875" style="35"/>
  </cols>
  <sheetData>
    <row r="1" spans="1:8" ht="15.75" customHeight="1" x14ac:dyDescent="0.25">
      <c r="A1" s="31"/>
      <c r="B1" s="32"/>
      <c r="C1" s="33"/>
      <c r="D1" s="32"/>
      <c r="E1" s="32"/>
      <c r="F1" s="32"/>
      <c r="G1" s="34"/>
    </row>
    <row r="2" spans="1:8" ht="15.75" customHeight="1" x14ac:dyDescent="0.25">
      <c r="A2" s="36"/>
      <c r="B2" s="215" t="s">
        <v>514</v>
      </c>
      <c r="C2" s="215"/>
      <c r="D2" s="215"/>
      <c r="E2" s="215"/>
      <c r="F2" s="215"/>
      <c r="G2" s="37"/>
    </row>
    <row r="3" spans="1:8" ht="15.75" customHeight="1" x14ac:dyDescent="0.25">
      <c r="A3" s="36"/>
      <c r="B3" s="215" t="s">
        <v>515</v>
      </c>
      <c r="C3" s="215"/>
      <c r="D3" s="215"/>
      <c r="E3" s="215"/>
      <c r="F3" s="215"/>
      <c r="G3" s="37"/>
    </row>
    <row r="4" spans="1:8" ht="15.75" customHeight="1" x14ac:dyDescent="0.25">
      <c r="A4" s="36"/>
      <c r="B4" s="215" t="s">
        <v>516</v>
      </c>
      <c r="C4" s="215"/>
      <c r="D4" s="215"/>
      <c r="E4" s="215"/>
      <c r="F4" s="215"/>
      <c r="G4" s="37"/>
    </row>
    <row r="5" spans="1:8" x14ac:dyDescent="0.25">
      <c r="A5" s="36"/>
      <c r="B5" s="215" t="s">
        <v>0</v>
      </c>
      <c r="C5" s="215"/>
      <c r="D5" s="215"/>
      <c r="E5" s="215"/>
      <c r="F5" s="215"/>
      <c r="G5" s="37"/>
    </row>
    <row r="6" spans="1:8" x14ac:dyDescent="0.25">
      <c r="A6" s="36"/>
      <c r="B6" s="215" t="s">
        <v>517</v>
      </c>
      <c r="C6" s="215"/>
      <c r="D6" s="215"/>
      <c r="E6" s="215"/>
      <c r="F6" s="215"/>
      <c r="G6" s="37"/>
    </row>
    <row r="7" spans="1:8" x14ac:dyDescent="0.25">
      <c r="A7" s="38"/>
      <c r="B7" s="29"/>
      <c r="C7" s="29"/>
      <c r="D7" s="29"/>
      <c r="E7" s="29"/>
      <c r="F7" s="29"/>
      <c r="G7" s="43"/>
    </row>
    <row r="8" spans="1:8" x14ac:dyDescent="0.25">
      <c r="A8" s="31"/>
      <c r="B8" s="53"/>
      <c r="C8" s="6" t="s">
        <v>7</v>
      </c>
      <c r="D8" s="6" t="s">
        <v>8</v>
      </c>
      <c r="E8" s="6" t="s">
        <v>9</v>
      </c>
      <c r="F8" s="6" t="s">
        <v>10</v>
      </c>
      <c r="G8" s="34"/>
    </row>
    <row r="9" spans="1:8" x14ac:dyDescent="0.25">
      <c r="A9" s="36"/>
      <c r="B9" s="26"/>
      <c r="C9" s="39"/>
      <c r="D9" s="26"/>
      <c r="E9" s="26"/>
      <c r="F9" s="26"/>
      <c r="G9" s="37"/>
    </row>
    <row r="10" spans="1:8" x14ac:dyDescent="0.25">
      <c r="A10" s="36"/>
      <c r="B10" s="1" t="s">
        <v>1</v>
      </c>
      <c r="C10" s="39"/>
      <c r="D10" s="40"/>
      <c r="E10" s="40"/>
      <c r="F10" s="26"/>
      <c r="G10" s="37"/>
    </row>
    <row r="11" spans="1:8" x14ac:dyDescent="0.25">
      <c r="A11" s="36"/>
      <c r="B11" s="1" t="s">
        <v>17</v>
      </c>
      <c r="C11" s="39" t="s">
        <v>165</v>
      </c>
      <c r="D11" s="41">
        <v>14800000</v>
      </c>
      <c r="E11" s="41">
        <v>14800000</v>
      </c>
      <c r="F11" s="45">
        <f>D11-E11</f>
        <v>0</v>
      </c>
      <c r="G11" s="37"/>
    </row>
    <row r="12" spans="1:8" x14ac:dyDescent="0.25">
      <c r="A12" s="36"/>
      <c r="B12" s="1" t="s">
        <v>18</v>
      </c>
      <c r="C12" s="39"/>
      <c r="D12" s="26"/>
      <c r="E12" s="26"/>
      <c r="F12" s="45"/>
      <c r="G12" s="37"/>
    </row>
    <row r="13" spans="1:8" x14ac:dyDescent="0.25">
      <c r="A13" s="36"/>
      <c r="B13" s="1" t="s">
        <v>16</v>
      </c>
      <c r="C13" s="39" t="s">
        <v>166</v>
      </c>
      <c r="D13" s="30">
        <v>996256000</v>
      </c>
      <c r="E13" s="30">
        <v>996256000</v>
      </c>
      <c r="F13" s="45">
        <f>D13-E13</f>
        <v>0</v>
      </c>
      <c r="G13" s="37"/>
    </row>
    <row r="14" spans="1:8" ht="31.5" x14ac:dyDescent="0.25">
      <c r="A14" s="36"/>
      <c r="B14" s="1" t="s">
        <v>15</v>
      </c>
      <c r="C14" s="39" t="s">
        <v>167</v>
      </c>
      <c r="D14" s="45">
        <v>31784500</v>
      </c>
      <c r="E14" s="45">
        <v>45177500</v>
      </c>
      <c r="F14" s="45">
        <f>D14-E14</f>
        <v>-13393000</v>
      </c>
      <c r="G14" s="37"/>
    </row>
    <row r="15" spans="1:8" x14ac:dyDescent="0.25">
      <c r="A15" s="36"/>
      <c r="B15" s="1" t="s">
        <v>14</v>
      </c>
      <c r="C15" s="39" t="s">
        <v>168</v>
      </c>
      <c r="D15" s="45">
        <v>599446000</v>
      </c>
      <c r="E15" s="45">
        <v>599446000</v>
      </c>
      <c r="F15" s="45">
        <f>D15-E15</f>
        <v>0</v>
      </c>
      <c r="G15" s="37"/>
      <c r="H15" s="97"/>
    </row>
    <row r="16" spans="1:8" x14ac:dyDescent="0.25">
      <c r="A16" s="36"/>
      <c r="B16" s="1" t="s">
        <v>13</v>
      </c>
      <c r="C16" s="39" t="s">
        <v>169</v>
      </c>
      <c r="D16" s="46">
        <v>50000000</v>
      </c>
      <c r="E16" s="46">
        <v>50000000</v>
      </c>
      <c r="F16" s="45">
        <f>D16-E16</f>
        <v>0</v>
      </c>
      <c r="G16" s="37"/>
    </row>
    <row r="17" spans="1:10" x14ac:dyDescent="0.25">
      <c r="A17" s="36"/>
      <c r="B17" s="1" t="s">
        <v>518</v>
      </c>
      <c r="C17" s="39" t="s">
        <v>170</v>
      </c>
      <c r="D17" s="30">
        <v>68975215</v>
      </c>
      <c r="E17" s="30">
        <v>67478744</v>
      </c>
      <c r="F17" s="45">
        <f>D17-E17</f>
        <v>1496471</v>
      </c>
      <c r="G17" s="37"/>
    </row>
    <row r="18" spans="1:10" x14ac:dyDescent="0.25">
      <c r="A18" s="36"/>
      <c r="B18" s="5" t="s">
        <v>2</v>
      </c>
      <c r="C18" s="39"/>
      <c r="D18" s="48">
        <f>SUM(D11:D17)</f>
        <v>1761261715</v>
      </c>
      <c r="E18" s="48">
        <f>SUM(E11:E17)</f>
        <v>1773158244</v>
      </c>
      <c r="F18" s="48">
        <f>SUM(F11:F17)</f>
        <v>-11896529</v>
      </c>
      <c r="G18" s="37"/>
      <c r="H18" s="88"/>
    </row>
    <row r="19" spans="1:10" x14ac:dyDescent="0.25">
      <c r="A19" s="36"/>
      <c r="B19" s="26"/>
      <c r="C19" s="39"/>
      <c r="D19" s="26"/>
      <c r="E19" s="26"/>
      <c r="F19" s="26"/>
      <c r="G19" s="37"/>
    </row>
    <row r="20" spans="1:10" x14ac:dyDescent="0.25">
      <c r="A20" s="36"/>
      <c r="B20" s="1" t="s">
        <v>3</v>
      </c>
      <c r="C20" s="39"/>
      <c r="D20" s="26"/>
      <c r="E20" s="26"/>
      <c r="F20" s="26"/>
      <c r="G20" s="37"/>
    </row>
    <row r="21" spans="1:10" x14ac:dyDescent="0.25">
      <c r="A21" s="36"/>
      <c r="B21" s="1" t="s">
        <v>19</v>
      </c>
      <c r="C21" s="39" t="s">
        <v>171</v>
      </c>
      <c r="D21" s="46">
        <v>784478923</v>
      </c>
      <c r="E21" s="46">
        <v>763609424</v>
      </c>
      <c r="F21" s="45">
        <f>D21-E21</f>
        <v>20869499</v>
      </c>
      <c r="G21" s="37"/>
      <c r="H21" s="89"/>
      <c r="I21" s="89"/>
      <c r="J21" s="91"/>
    </row>
    <row r="22" spans="1:10" x14ac:dyDescent="0.25">
      <c r="A22" s="36"/>
      <c r="B22" s="1" t="s">
        <v>20</v>
      </c>
      <c r="C22" s="39" t="s">
        <v>172</v>
      </c>
      <c r="D22" s="46">
        <v>558980500</v>
      </c>
      <c r="E22" s="46">
        <v>558980500</v>
      </c>
      <c r="F22" s="45">
        <f>D22-E22</f>
        <v>0</v>
      </c>
      <c r="G22" s="37"/>
      <c r="H22" s="89"/>
      <c r="I22" s="89"/>
      <c r="J22" s="91"/>
    </row>
    <row r="23" spans="1:10" ht="31.5" x14ac:dyDescent="0.25">
      <c r="A23" s="36"/>
      <c r="B23" s="1" t="s">
        <v>21</v>
      </c>
      <c r="C23" s="39" t="s">
        <v>173</v>
      </c>
      <c r="D23" s="46">
        <v>5049700</v>
      </c>
      <c r="E23" s="46">
        <v>5049500</v>
      </c>
      <c r="F23" s="45">
        <f>D23-E23</f>
        <v>200</v>
      </c>
      <c r="G23" s="37"/>
      <c r="H23" s="89"/>
      <c r="I23" s="89"/>
      <c r="J23" s="91"/>
    </row>
    <row r="24" spans="1:10" ht="31.5" x14ac:dyDescent="0.25">
      <c r="A24" s="36"/>
      <c r="B24" s="1" t="s">
        <v>22</v>
      </c>
      <c r="C24" s="39" t="s">
        <v>174</v>
      </c>
      <c r="D24" s="45">
        <v>0</v>
      </c>
      <c r="E24" s="45">
        <v>0</v>
      </c>
      <c r="F24" s="45">
        <f>D24-E24</f>
        <v>0</v>
      </c>
      <c r="G24" s="37"/>
      <c r="H24" s="89"/>
      <c r="I24" s="89"/>
      <c r="J24" s="91"/>
    </row>
    <row r="25" spans="1:10" ht="30" x14ac:dyDescent="0.25">
      <c r="A25" s="36"/>
      <c r="B25" s="93" t="s">
        <v>294</v>
      </c>
      <c r="C25" s="39"/>
      <c r="D25" s="45">
        <v>534387000</v>
      </c>
      <c r="E25" s="45">
        <v>534387000</v>
      </c>
      <c r="F25" s="45">
        <f>D25-E25</f>
        <v>0</v>
      </c>
      <c r="G25" s="37"/>
      <c r="H25" s="89"/>
      <c r="I25" s="89"/>
      <c r="J25" s="91"/>
    </row>
    <row r="26" spans="1:10" x14ac:dyDescent="0.25">
      <c r="A26" s="36"/>
      <c r="B26" s="5" t="s">
        <v>11</v>
      </c>
      <c r="C26" s="39"/>
      <c r="D26" s="49">
        <f>SUM(D21:D25)</f>
        <v>1882896123</v>
      </c>
      <c r="E26" s="49">
        <f>SUM(E21:E25)</f>
        <v>1862026424</v>
      </c>
      <c r="F26" s="49">
        <f>SUM(F21:F25)</f>
        <v>20869699</v>
      </c>
      <c r="G26" s="37"/>
      <c r="H26" s="90"/>
      <c r="I26" s="90"/>
      <c r="J26" s="90"/>
    </row>
    <row r="27" spans="1:10" x14ac:dyDescent="0.25">
      <c r="A27" s="36"/>
      <c r="B27" s="5" t="s">
        <v>12</v>
      </c>
      <c r="C27" s="39"/>
      <c r="D27" s="49">
        <f>D18-D26</f>
        <v>-121634408</v>
      </c>
      <c r="E27" s="49">
        <f>E18-E26</f>
        <v>-88868180</v>
      </c>
      <c r="F27" s="49">
        <f>F18-F26</f>
        <v>-32766228</v>
      </c>
      <c r="G27" s="37"/>
      <c r="I27" s="91"/>
    </row>
    <row r="28" spans="1:10" x14ac:dyDescent="0.25">
      <c r="A28" s="36"/>
      <c r="B28" s="1"/>
      <c r="C28" s="39"/>
      <c r="D28" s="40"/>
      <c r="E28" s="40"/>
      <c r="F28" s="26"/>
      <c r="G28" s="37"/>
    </row>
    <row r="29" spans="1:10" x14ac:dyDescent="0.25">
      <c r="A29" s="36"/>
      <c r="B29" s="1" t="s">
        <v>4</v>
      </c>
      <c r="C29" s="39" t="s">
        <v>175</v>
      </c>
      <c r="D29" s="3"/>
      <c r="E29" s="4"/>
      <c r="F29" s="26"/>
      <c r="G29" s="37"/>
    </row>
    <row r="30" spans="1:10" x14ac:dyDescent="0.25">
      <c r="A30" s="36"/>
      <c r="B30" s="1" t="s">
        <v>23</v>
      </c>
      <c r="C30" s="27"/>
      <c r="D30" s="30">
        <v>121634408</v>
      </c>
      <c r="E30" s="30">
        <v>125958019</v>
      </c>
      <c r="F30" s="50">
        <f>D30-E30</f>
        <v>-4323611</v>
      </c>
      <c r="G30" s="37"/>
    </row>
    <row r="31" spans="1:10" x14ac:dyDescent="0.25">
      <c r="A31" s="36"/>
      <c r="B31" s="1" t="s">
        <v>24</v>
      </c>
      <c r="C31" s="27"/>
      <c r="D31" s="47">
        <v>0</v>
      </c>
      <c r="E31" s="47">
        <v>0</v>
      </c>
      <c r="F31" s="50">
        <f>D31-E31</f>
        <v>0</v>
      </c>
      <c r="G31" s="37"/>
    </row>
    <row r="32" spans="1:10" x14ac:dyDescent="0.25">
      <c r="A32" s="36"/>
      <c r="B32" s="5" t="s">
        <v>5</v>
      </c>
      <c r="C32" s="27"/>
      <c r="D32" s="52">
        <f>D30-D31</f>
        <v>121634408</v>
      </c>
      <c r="E32" s="52">
        <f>E30</f>
        <v>125958019</v>
      </c>
      <c r="F32" s="52">
        <f>F30-F31</f>
        <v>-4323611</v>
      </c>
      <c r="G32" s="37"/>
    </row>
    <row r="33" spans="1:9" x14ac:dyDescent="0.25">
      <c r="A33" s="36"/>
      <c r="B33" s="1" t="s">
        <v>6</v>
      </c>
      <c r="C33" s="27"/>
      <c r="D33" s="51">
        <f>D27+D32</f>
        <v>0</v>
      </c>
      <c r="E33" s="51">
        <f>E27+E32</f>
        <v>37089839</v>
      </c>
      <c r="F33" s="51">
        <f>F27+F32</f>
        <v>-37089839</v>
      </c>
      <c r="G33" s="37"/>
      <c r="I33" s="91"/>
    </row>
    <row r="34" spans="1:9" x14ac:dyDescent="0.25">
      <c r="A34" s="38"/>
      <c r="B34" s="42"/>
      <c r="C34" s="28"/>
      <c r="D34" s="7"/>
      <c r="E34" s="8"/>
      <c r="F34" s="8"/>
      <c r="G34" s="43"/>
    </row>
    <row r="35" spans="1:9" x14ac:dyDescent="0.25">
      <c r="B35" s="40"/>
      <c r="C35" s="27"/>
      <c r="D35" s="3"/>
      <c r="E35" s="4"/>
      <c r="F35" s="40"/>
    </row>
    <row r="36" spans="1:9" ht="31.5" x14ac:dyDescent="0.25">
      <c r="B36" s="40" t="s">
        <v>613</v>
      </c>
      <c r="C36" s="27"/>
      <c r="D36" s="3"/>
      <c r="E36" s="4"/>
      <c r="F36" s="40"/>
    </row>
    <row r="37" spans="1:9" x14ac:dyDescent="0.25">
      <c r="B37" s="40"/>
      <c r="C37" s="27"/>
      <c r="D37" s="40"/>
      <c r="E37" s="40"/>
      <c r="F37" s="40"/>
    </row>
    <row r="38" spans="1:9" x14ac:dyDescent="0.25">
      <c r="B38" s="40"/>
      <c r="C38" s="27"/>
      <c r="D38" s="40"/>
      <c r="E38" s="40"/>
      <c r="F38" s="26"/>
    </row>
    <row r="39" spans="1:9" x14ac:dyDescent="0.25">
      <c r="B39" s="40"/>
      <c r="C39" s="27"/>
      <c r="D39" s="40"/>
      <c r="E39" s="40"/>
      <c r="F39" s="2"/>
    </row>
    <row r="40" spans="1:9" x14ac:dyDescent="0.25">
      <c r="B40" s="40"/>
      <c r="C40" s="27"/>
      <c r="D40" s="40"/>
      <c r="E40" s="40"/>
      <c r="F40" s="40"/>
    </row>
    <row r="41" spans="1:9" x14ac:dyDescent="0.25">
      <c r="B41" s="40"/>
      <c r="C41" s="27"/>
      <c r="D41" s="40"/>
      <c r="E41" s="40"/>
      <c r="F41" s="40"/>
    </row>
    <row r="42" spans="1:9" x14ac:dyDescent="0.25">
      <c r="B42" s="40"/>
      <c r="C42" s="27"/>
      <c r="D42" s="40"/>
      <c r="E42" s="40"/>
      <c r="F42" s="40"/>
    </row>
    <row r="43" spans="1:9" x14ac:dyDescent="0.25">
      <c r="B43" s="40"/>
      <c r="C43" s="27"/>
      <c r="D43" s="40"/>
      <c r="E43" s="40"/>
      <c r="F43" s="40"/>
    </row>
    <row r="44" spans="1:9" x14ac:dyDescent="0.25">
      <c r="B44" s="40"/>
      <c r="C44" s="27"/>
      <c r="D44" s="40"/>
      <c r="E44" s="40"/>
      <c r="F44" s="26"/>
    </row>
    <row r="45" spans="1:9" x14ac:dyDescent="0.25">
      <c r="B45" s="40"/>
      <c r="C45" s="27"/>
      <c r="D45" s="40"/>
      <c r="E45" s="40"/>
      <c r="F45" s="40"/>
    </row>
    <row r="46" spans="1:9" x14ac:dyDescent="0.25">
      <c r="B46" s="40"/>
      <c r="C46" s="39"/>
      <c r="D46" s="40"/>
      <c r="E46" s="40"/>
      <c r="F46" s="4"/>
    </row>
    <row r="47" spans="1:9" x14ac:dyDescent="0.25">
      <c r="B47" s="40"/>
      <c r="C47" s="39"/>
      <c r="D47" s="40"/>
      <c r="E47" s="40"/>
      <c r="F47" s="4"/>
    </row>
    <row r="48" spans="1:9" x14ac:dyDescent="0.25">
      <c r="B48" s="40"/>
      <c r="C48" s="27"/>
      <c r="D48" s="40"/>
      <c r="E48" s="40"/>
      <c r="F48" s="26"/>
    </row>
    <row r="49" spans="2:6" x14ac:dyDescent="0.25">
      <c r="B49" s="40"/>
      <c r="C49" s="215"/>
      <c r="D49" s="40"/>
      <c r="E49" s="40"/>
      <c r="F49" s="1"/>
    </row>
    <row r="50" spans="2:6" x14ac:dyDescent="0.25">
      <c r="B50" s="40"/>
      <c r="C50" s="215"/>
      <c r="D50" s="40"/>
      <c r="E50" s="40"/>
      <c r="F50" s="4"/>
    </row>
    <row r="51" spans="2:6" x14ac:dyDescent="0.25">
      <c r="B51" s="40"/>
      <c r="C51" s="215"/>
      <c r="D51" s="40"/>
      <c r="E51" s="40"/>
      <c r="F51" s="4"/>
    </row>
    <row r="52" spans="2:6" x14ac:dyDescent="0.25">
      <c r="B52" s="40"/>
      <c r="C52" s="215"/>
      <c r="D52" s="40"/>
      <c r="E52" s="40"/>
      <c r="F52" s="4"/>
    </row>
  </sheetData>
  <mergeCells count="6">
    <mergeCell ref="C49:C52"/>
    <mergeCell ref="B2:F2"/>
    <mergeCell ref="B3:F3"/>
    <mergeCell ref="B4:F4"/>
    <mergeCell ref="B5:F5"/>
    <mergeCell ref="B6:F6"/>
  </mergeCells>
  <printOptions horizontalCentered="1"/>
  <pageMargins left="0.15748031496063" right="0" top="0.59055118110236204" bottom="0.39370078740157499" header="0.31496062992126" footer="0.31496062992126"/>
  <pageSetup scale="7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6"/>
  <sheetViews>
    <sheetView topLeftCell="A266" zoomScale="96" zoomScaleNormal="96" workbookViewId="0">
      <selection activeCell="G278" sqref="G278"/>
    </sheetView>
  </sheetViews>
  <sheetFormatPr defaultRowHeight="15" x14ac:dyDescent="0.25"/>
  <cols>
    <col min="1" max="2" width="4.7109375" style="9" customWidth="1"/>
    <col min="3" max="3" width="4.85546875" style="9" customWidth="1"/>
    <col min="4" max="4" width="13.42578125" style="9" customWidth="1"/>
    <col min="5" max="5" width="47.7109375" style="9" customWidth="1"/>
    <col min="6" max="6" width="21.28515625" style="14" customWidth="1"/>
    <col min="7" max="7" width="23.85546875" style="14" customWidth="1"/>
    <col min="8" max="8" width="22.140625" style="14" customWidth="1"/>
    <col min="9" max="9" width="9.140625" style="9"/>
    <col min="10" max="10" width="21.28515625" style="9" bestFit="1" customWidth="1"/>
    <col min="11" max="11" width="20.7109375" style="9" bestFit="1" customWidth="1"/>
    <col min="12" max="12" width="15.85546875" style="9" bestFit="1" customWidth="1"/>
    <col min="13" max="16384" width="9.140625" style="9"/>
  </cols>
  <sheetData>
    <row r="1" spans="1:8" x14ac:dyDescent="0.25">
      <c r="A1" s="217" t="s">
        <v>25</v>
      </c>
      <c r="B1" s="217"/>
      <c r="C1" s="217"/>
      <c r="D1" s="217"/>
      <c r="E1" s="217"/>
      <c r="F1" s="217"/>
      <c r="G1" s="217"/>
      <c r="H1" s="217"/>
    </row>
    <row r="2" spans="1:8" x14ac:dyDescent="0.25">
      <c r="A2" s="217" t="s">
        <v>519</v>
      </c>
      <c r="B2" s="217"/>
      <c r="C2" s="217"/>
      <c r="D2" s="217"/>
      <c r="E2" s="217"/>
      <c r="F2" s="217"/>
      <c r="G2" s="217"/>
      <c r="H2" s="217"/>
    </row>
    <row r="3" spans="1:8" x14ac:dyDescent="0.25">
      <c r="A3" s="217" t="s">
        <v>520</v>
      </c>
      <c r="B3" s="217"/>
      <c r="C3" s="217"/>
      <c r="D3" s="217"/>
      <c r="E3" s="217"/>
      <c r="F3" s="217"/>
      <c r="G3" s="217"/>
      <c r="H3" s="217"/>
    </row>
    <row r="4" spans="1:8" x14ac:dyDescent="0.25">
      <c r="A4" s="217" t="s">
        <v>521</v>
      </c>
      <c r="B4" s="217"/>
      <c r="C4" s="217"/>
      <c r="D4" s="217"/>
      <c r="E4" s="217"/>
      <c r="F4" s="217"/>
      <c r="G4" s="217"/>
      <c r="H4" s="217"/>
    </row>
    <row r="6" spans="1:8" x14ac:dyDescent="0.25">
      <c r="A6" s="9" t="s">
        <v>27</v>
      </c>
      <c r="B6" s="9" t="s">
        <v>26</v>
      </c>
    </row>
    <row r="7" spans="1:8" ht="29.25" customHeight="1" x14ac:dyDescent="0.25">
      <c r="B7" s="216" t="s">
        <v>522</v>
      </c>
      <c r="C7" s="216"/>
      <c r="D7" s="216"/>
      <c r="E7" s="216"/>
      <c r="F7" s="216"/>
      <c r="G7" s="216"/>
      <c r="H7" s="216"/>
    </row>
    <row r="8" spans="1:8" x14ac:dyDescent="0.25">
      <c r="B8" s="9" t="s">
        <v>33</v>
      </c>
      <c r="C8" s="9" t="s">
        <v>523</v>
      </c>
      <c r="E8" s="9" t="s">
        <v>365</v>
      </c>
    </row>
    <row r="9" spans="1:8" x14ac:dyDescent="0.25">
      <c r="B9" s="9" t="s">
        <v>34</v>
      </c>
      <c r="C9" s="9" t="s">
        <v>524</v>
      </c>
      <c r="E9" s="9" t="s">
        <v>525</v>
      </c>
    </row>
    <row r="10" spans="1:8" x14ac:dyDescent="0.25">
      <c r="B10" s="9" t="s">
        <v>35</v>
      </c>
      <c r="C10" s="9" t="s">
        <v>526</v>
      </c>
      <c r="E10" s="9" t="s">
        <v>366</v>
      </c>
    </row>
    <row r="11" spans="1:8" ht="29.25" customHeight="1" x14ac:dyDescent="0.25">
      <c r="B11" s="216" t="s">
        <v>527</v>
      </c>
      <c r="C11" s="216"/>
      <c r="D11" s="216"/>
      <c r="E11" s="216"/>
      <c r="F11" s="216"/>
      <c r="G11" s="216"/>
      <c r="H11" s="216"/>
    </row>
    <row r="13" spans="1:8" x14ac:dyDescent="0.25">
      <c r="A13" s="9" t="s">
        <v>28</v>
      </c>
      <c r="B13" s="9" t="s">
        <v>29</v>
      </c>
    </row>
    <row r="14" spans="1:8" ht="30" customHeight="1" x14ac:dyDescent="0.25">
      <c r="B14" s="216" t="s">
        <v>528</v>
      </c>
      <c r="C14" s="216"/>
      <c r="D14" s="216"/>
      <c r="E14" s="216"/>
      <c r="F14" s="216"/>
      <c r="G14" s="216"/>
      <c r="H14" s="216"/>
    </row>
    <row r="16" spans="1:8" x14ac:dyDescent="0.25">
      <c r="A16" s="9" t="s">
        <v>30</v>
      </c>
      <c r="B16" s="9" t="s">
        <v>31</v>
      </c>
    </row>
    <row r="17" spans="2:8" x14ac:dyDescent="0.25">
      <c r="B17" s="9" t="s">
        <v>33</v>
      </c>
      <c r="C17" s="9" t="s">
        <v>32</v>
      </c>
    </row>
    <row r="18" spans="2:8" x14ac:dyDescent="0.25">
      <c r="C18" s="9" t="s">
        <v>529</v>
      </c>
      <c r="H18" s="17">
        <v>37089839</v>
      </c>
    </row>
    <row r="19" spans="2:8" x14ac:dyDescent="0.25">
      <c r="C19" s="9" t="s">
        <v>36</v>
      </c>
    </row>
    <row r="20" spans="2:8" x14ac:dyDescent="0.25">
      <c r="C20" s="16" t="s">
        <v>38</v>
      </c>
      <c r="D20" s="9" t="s">
        <v>37</v>
      </c>
      <c r="G20" s="14">
        <v>0</v>
      </c>
    </row>
    <row r="21" spans="2:8" x14ac:dyDescent="0.25">
      <c r="C21" s="16" t="s">
        <v>38</v>
      </c>
      <c r="D21" s="9" t="s">
        <v>39</v>
      </c>
      <c r="G21" s="14">
        <v>41879965</v>
      </c>
    </row>
    <row r="22" spans="2:8" x14ac:dyDescent="0.25">
      <c r="C22" s="16" t="s">
        <v>38</v>
      </c>
      <c r="D22" s="9" t="s">
        <v>40</v>
      </c>
      <c r="G22" s="18">
        <v>-41879965</v>
      </c>
    </row>
    <row r="23" spans="2:8" x14ac:dyDescent="0.25">
      <c r="C23" s="16" t="s">
        <v>38</v>
      </c>
      <c r="D23" s="9" t="s">
        <v>41</v>
      </c>
      <c r="H23" s="18">
        <f>G21+G22</f>
        <v>0</v>
      </c>
    </row>
    <row r="24" spans="2:8" x14ac:dyDescent="0.25">
      <c r="H24" s="17">
        <f>H18-H23</f>
        <v>37089839</v>
      </c>
    </row>
    <row r="25" spans="2:8" x14ac:dyDescent="0.25">
      <c r="C25" s="9" t="s">
        <v>530</v>
      </c>
    </row>
    <row r="27" spans="2:8" x14ac:dyDescent="0.25">
      <c r="B27" s="9" t="s">
        <v>34</v>
      </c>
      <c r="C27" s="9" t="s">
        <v>42</v>
      </c>
    </row>
    <row r="28" spans="2:8" x14ac:dyDescent="0.25">
      <c r="C28" s="9" t="s">
        <v>43</v>
      </c>
    </row>
    <row r="29" spans="2:8" x14ac:dyDescent="0.25">
      <c r="F29" s="19" t="s">
        <v>8</v>
      </c>
      <c r="G29" s="19" t="s">
        <v>9</v>
      </c>
      <c r="H29" s="19" t="s">
        <v>63</v>
      </c>
    </row>
    <row r="30" spans="2:8" x14ac:dyDescent="0.25">
      <c r="C30" s="9" t="s">
        <v>44</v>
      </c>
      <c r="D30" s="9" t="s">
        <v>48</v>
      </c>
      <c r="F30" s="14">
        <v>0</v>
      </c>
      <c r="G30" s="14">
        <v>0</v>
      </c>
      <c r="H30" s="14">
        <f>F30-G30</f>
        <v>0</v>
      </c>
    </row>
    <row r="31" spans="2:8" x14ac:dyDescent="0.25">
      <c r="C31" s="9" t="s">
        <v>45</v>
      </c>
      <c r="D31" s="9" t="s">
        <v>49</v>
      </c>
      <c r="F31" s="14">
        <v>7000000</v>
      </c>
      <c r="G31" s="14">
        <v>7000000</v>
      </c>
      <c r="H31" s="14">
        <f>F31-G31</f>
        <v>0</v>
      </c>
    </row>
    <row r="32" spans="2:8" x14ac:dyDescent="0.25">
      <c r="C32" s="9" t="s">
        <v>46</v>
      </c>
      <c r="D32" s="9" t="s">
        <v>50</v>
      </c>
      <c r="F32" s="14">
        <v>0</v>
      </c>
      <c r="G32" s="14">
        <v>0</v>
      </c>
      <c r="H32" s="14">
        <f>F32-G32</f>
        <v>0</v>
      </c>
    </row>
    <row r="33" spans="2:8" x14ac:dyDescent="0.25">
      <c r="C33" s="9" t="s">
        <v>47</v>
      </c>
      <c r="D33" s="9" t="s">
        <v>124</v>
      </c>
      <c r="F33" s="14">
        <v>7800000</v>
      </c>
      <c r="G33" s="14">
        <v>7800000</v>
      </c>
      <c r="H33" s="14">
        <f>F33-G33</f>
        <v>0</v>
      </c>
    </row>
    <row r="34" spans="2:8" x14ac:dyDescent="0.25">
      <c r="F34" s="15">
        <f>SUM(F30:F33)</f>
        <v>14800000</v>
      </c>
      <c r="G34" s="15">
        <f>SUM(G30:G33)</f>
        <v>14800000</v>
      </c>
      <c r="H34" s="15">
        <f>SUM(H30:H33)</f>
        <v>0</v>
      </c>
    </row>
    <row r="35" spans="2:8" x14ac:dyDescent="0.25">
      <c r="F35" s="20"/>
      <c r="G35" s="20"/>
      <c r="H35" s="20"/>
    </row>
    <row r="36" spans="2:8" x14ac:dyDescent="0.25">
      <c r="B36" s="9" t="s">
        <v>35</v>
      </c>
      <c r="C36" s="9" t="s">
        <v>51</v>
      </c>
    </row>
    <row r="37" spans="2:8" ht="28.5" customHeight="1" x14ac:dyDescent="0.25">
      <c r="C37" s="216" t="s">
        <v>531</v>
      </c>
      <c r="D37" s="216"/>
      <c r="E37" s="216"/>
      <c r="F37" s="216"/>
      <c r="G37" s="216"/>
      <c r="H37" s="216"/>
    </row>
    <row r="38" spans="2:8" x14ac:dyDescent="0.25">
      <c r="F38" s="19" t="s">
        <v>8</v>
      </c>
      <c r="G38" s="19" t="s">
        <v>9</v>
      </c>
      <c r="H38" s="19" t="s">
        <v>63</v>
      </c>
    </row>
    <row r="39" spans="2:8" x14ac:dyDescent="0.25">
      <c r="C39" s="9" t="s">
        <v>52</v>
      </c>
      <c r="F39" s="14">
        <v>402825200</v>
      </c>
      <c r="G39" s="14">
        <v>402825000</v>
      </c>
      <c r="H39" s="14">
        <f>F39-G39</f>
        <v>200</v>
      </c>
    </row>
    <row r="40" spans="2:8" x14ac:dyDescent="0.25">
      <c r="C40" s="9" t="s">
        <v>53</v>
      </c>
      <c r="F40" s="14">
        <v>398502400</v>
      </c>
      <c r="G40" s="14">
        <v>398502000</v>
      </c>
      <c r="H40" s="14">
        <f>F40-G40</f>
        <v>400</v>
      </c>
    </row>
    <row r="41" spans="2:8" x14ac:dyDescent="0.25">
      <c r="C41" s="9" t="s">
        <v>54</v>
      </c>
      <c r="F41" s="14">
        <v>194928400</v>
      </c>
      <c r="G41" s="14">
        <v>194929000</v>
      </c>
      <c r="H41" s="14">
        <f>F41-G41</f>
        <v>-600</v>
      </c>
    </row>
    <row r="42" spans="2:8" x14ac:dyDescent="0.25">
      <c r="F42" s="15">
        <f>SUM(F39:F41)</f>
        <v>996256000</v>
      </c>
      <c r="G42" s="15">
        <f>SUM(G39:G41)</f>
        <v>996256000</v>
      </c>
      <c r="H42" s="15">
        <f>SUM(H39:H41)</f>
        <v>0</v>
      </c>
    </row>
    <row r="44" spans="2:8" x14ac:dyDescent="0.25">
      <c r="B44" s="9" t="s">
        <v>55</v>
      </c>
      <c r="C44" s="9" t="s">
        <v>56</v>
      </c>
    </row>
    <row r="45" spans="2:8" x14ac:dyDescent="0.25">
      <c r="C45" s="9" t="s">
        <v>44</v>
      </c>
      <c r="D45" s="23" t="s">
        <v>532</v>
      </c>
    </row>
    <row r="46" spans="2:8" x14ac:dyDescent="0.25">
      <c r="F46" s="19" t="s">
        <v>8</v>
      </c>
      <c r="G46" s="19" t="s">
        <v>9</v>
      </c>
      <c r="H46" s="19" t="s">
        <v>63</v>
      </c>
    </row>
    <row r="47" spans="2:8" x14ac:dyDescent="0.25">
      <c r="D47" s="9" t="s">
        <v>52</v>
      </c>
      <c r="F47" s="14">
        <v>19876000</v>
      </c>
      <c r="G47" s="14">
        <f>F47</f>
        <v>19876000</v>
      </c>
      <c r="H47" s="14">
        <f>F47-G47</f>
        <v>0</v>
      </c>
    </row>
    <row r="48" spans="2:8" x14ac:dyDescent="0.25">
      <c r="D48" s="9" t="s">
        <v>53</v>
      </c>
      <c r="F48" s="14">
        <v>11908500</v>
      </c>
      <c r="G48" s="14">
        <v>19310500</v>
      </c>
      <c r="H48" s="14">
        <f>F48-G48</f>
        <v>-7402000</v>
      </c>
    </row>
    <row r="49" spans="2:8" x14ac:dyDescent="0.25">
      <c r="F49" s="15">
        <f>SUM(F47:F48)</f>
        <v>31784500</v>
      </c>
      <c r="G49" s="15">
        <f>SUM(G47:G48)</f>
        <v>39186500</v>
      </c>
      <c r="H49" s="15">
        <f>SUM(H47:H48)</f>
        <v>-7402000</v>
      </c>
    </row>
    <row r="51" spans="2:8" x14ac:dyDescent="0.25">
      <c r="C51" s="9" t="s">
        <v>45</v>
      </c>
      <c r="D51" s="9" t="s">
        <v>533</v>
      </c>
    </row>
    <row r="52" spans="2:8" x14ac:dyDescent="0.25">
      <c r="F52" s="19" t="s">
        <v>8</v>
      </c>
      <c r="G52" s="19" t="s">
        <v>9</v>
      </c>
      <c r="H52" s="19" t="s">
        <v>63</v>
      </c>
    </row>
    <row r="53" spans="2:8" x14ac:dyDescent="0.25">
      <c r="D53" s="9" t="s">
        <v>52</v>
      </c>
      <c r="F53" s="14">
        <v>0</v>
      </c>
      <c r="G53" s="14">
        <v>5991000</v>
      </c>
      <c r="H53" s="14">
        <f>F53-G53</f>
        <v>-5991000</v>
      </c>
    </row>
    <row r="54" spans="2:8" x14ac:dyDescent="0.25">
      <c r="D54" s="9" t="s">
        <v>53</v>
      </c>
      <c r="E54" s="14"/>
      <c r="F54" s="14">
        <v>0</v>
      </c>
      <c r="G54" s="14">
        <v>0</v>
      </c>
      <c r="H54" s="14">
        <f>F54-G54</f>
        <v>0</v>
      </c>
    </row>
    <row r="55" spans="2:8" x14ac:dyDescent="0.25">
      <c r="F55" s="15">
        <f>SUM(F53:F54)</f>
        <v>0</v>
      </c>
      <c r="G55" s="15">
        <f>SUM(G53:G54)</f>
        <v>5991000</v>
      </c>
      <c r="H55" s="15">
        <f>SUM(H53:H54)</f>
        <v>-5991000</v>
      </c>
    </row>
    <row r="57" spans="2:8" s="100" customFormat="1" x14ac:dyDescent="0.25">
      <c r="B57" s="100" t="s">
        <v>57</v>
      </c>
      <c r="C57" s="100" t="s">
        <v>58</v>
      </c>
      <c r="F57" s="101"/>
      <c r="G57" s="101"/>
      <c r="H57" s="101"/>
    </row>
    <row r="58" spans="2:8" x14ac:dyDescent="0.25">
      <c r="C58" s="9" t="s">
        <v>151</v>
      </c>
    </row>
    <row r="59" spans="2:8" x14ac:dyDescent="0.25">
      <c r="F59" s="19" t="s">
        <v>8</v>
      </c>
      <c r="G59" s="19" t="s">
        <v>9</v>
      </c>
      <c r="H59" s="19" t="s">
        <v>63</v>
      </c>
    </row>
    <row r="60" spans="2:8" x14ac:dyDescent="0.25">
      <c r="C60" s="9" t="s">
        <v>52</v>
      </c>
      <c r="F60" s="14">
        <v>57505000</v>
      </c>
      <c r="G60" s="14">
        <v>57505000</v>
      </c>
      <c r="H60" s="14">
        <f>F60-G60</f>
        <v>0</v>
      </c>
    </row>
    <row r="61" spans="2:8" x14ac:dyDescent="0.25">
      <c r="C61" s="9" t="s">
        <v>53</v>
      </c>
      <c r="F61" s="14">
        <v>57505000</v>
      </c>
      <c r="G61" s="14">
        <v>57505000</v>
      </c>
      <c r="H61" s="14">
        <f t="shared" ref="H61:H71" si="0">F61-G61</f>
        <v>0</v>
      </c>
    </row>
    <row r="62" spans="2:8" x14ac:dyDescent="0.25">
      <c r="C62" s="9" t="s">
        <v>54</v>
      </c>
      <c r="F62" s="14">
        <v>57505000</v>
      </c>
      <c r="G62" s="14">
        <v>57505000</v>
      </c>
      <c r="H62" s="14">
        <f t="shared" si="0"/>
        <v>0</v>
      </c>
    </row>
    <row r="63" spans="2:8" x14ac:dyDescent="0.25">
      <c r="C63" s="9" t="s">
        <v>125</v>
      </c>
      <c r="F63" s="14">
        <v>57505000</v>
      </c>
      <c r="G63" s="14">
        <v>57505000</v>
      </c>
      <c r="H63" s="14">
        <f t="shared" si="0"/>
        <v>0</v>
      </c>
    </row>
    <row r="64" spans="2:8" x14ac:dyDescent="0.25">
      <c r="C64" s="9" t="s">
        <v>126</v>
      </c>
      <c r="F64" s="14">
        <v>57505000</v>
      </c>
      <c r="G64" s="14">
        <v>57505000</v>
      </c>
      <c r="H64" s="14">
        <f t="shared" si="0"/>
        <v>0</v>
      </c>
    </row>
    <row r="65" spans="2:8" x14ac:dyDescent="0.25">
      <c r="C65" s="9" t="s">
        <v>127</v>
      </c>
      <c r="F65" s="14">
        <v>44560000</v>
      </c>
      <c r="G65" s="14">
        <v>44560000</v>
      </c>
      <c r="H65" s="14">
        <f t="shared" si="0"/>
        <v>0</v>
      </c>
    </row>
    <row r="66" spans="2:8" x14ac:dyDescent="0.25">
      <c r="C66" s="9" t="s">
        <v>128</v>
      </c>
      <c r="F66" s="14">
        <v>44560000</v>
      </c>
      <c r="G66" s="14">
        <v>44560000</v>
      </c>
      <c r="H66" s="14">
        <f t="shared" si="0"/>
        <v>0</v>
      </c>
    </row>
    <row r="67" spans="2:8" x14ac:dyDescent="0.25">
      <c r="C67" s="9" t="s">
        <v>129</v>
      </c>
      <c r="F67" s="14">
        <v>44560000</v>
      </c>
      <c r="G67" s="14">
        <v>44560000</v>
      </c>
      <c r="H67" s="14">
        <f t="shared" si="0"/>
        <v>0</v>
      </c>
    </row>
    <row r="68" spans="2:8" x14ac:dyDescent="0.25">
      <c r="C68" s="9" t="s">
        <v>130</v>
      </c>
      <c r="F68" s="14">
        <v>44560000</v>
      </c>
      <c r="G68" s="14">
        <v>44560000</v>
      </c>
      <c r="H68" s="14">
        <f t="shared" si="0"/>
        <v>0</v>
      </c>
    </row>
    <row r="69" spans="2:8" x14ac:dyDescent="0.25">
      <c r="C69" s="9" t="s">
        <v>131</v>
      </c>
      <c r="F69" s="14">
        <v>44560000</v>
      </c>
      <c r="G69" s="14">
        <v>44560000</v>
      </c>
      <c r="H69" s="14">
        <f t="shared" si="0"/>
        <v>0</v>
      </c>
    </row>
    <row r="70" spans="2:8" x14ac:dyDescent="0.25">
      <c r="C70" s="9" t="s">
        <v>132</v>
      </c>
      <c r="F70" s="14">
        <v>44560000</v>
      </c>
      <c r="G70" s="14">
        <v>44560000</v>
      </c>
      <c r="H70" s="14">
        <f t="shared" si="0"/>
        <v>0</v>
      </c>
    </row>
    <row r="71" spans="2:8" x14ac:dyDescent="0.25">
      <c r="C71" s="9" t="s">
        <v>133</v>
      </c>
      <c r="F71" s="14">
        <v>44561000</v>
      </c>
      <c r="G71" s="14">
        <v>44561000</v>
      </c>
      <c r="H71" s="14">
        <f t="shared" si="0"/>
        <v>0</v>
      </c>
    </row>
    <row r="72" spans="2:8" x14ac:dyDescent="0.25">
      <c r="F72" s="15">
        <f>SUM(F60:F71)</f>
        <v>599446000</v>
      </c>
      <c r="G72" s="15">
        <f>SUM(G60:G71)</f>
        <v>599446000</v>
      </c>
      <c r="H72" s="15">
        <f>SUM(H60:H71)</f>
        <v>0</v>
      </c>
    </row>
    <row r="74" spans="2:8" x14ac:dyDescent="0.25">
      <c r="B74" s="9" t="s">
        <v>59</v>
      </c>
      <c r="C74" s="9" t="s">
        <v>60</v>
      </c>
    </row>
    <row r="75" spans="2:8" x14ac:dyDescent="0.25">
      <c r="C75" s="9" t="s">
        <v>534</v>
      </c>
    </row>
    <row r="76" spans="2:8" x14ac:dyDescent="0.25">
      <c r="F76" s="19" t="s">
        <v>8</v>
      </c>
      <c r="G76" s="19" t="s">
        <v>9</v>
      </c>
      <c r="H76" s="19" t="s">
        <v>63</v>
      </c>
    </row>
    <row r="77" spans="2:8" x14ac:dyDescent="0.25">
      <c r="C77" s="9" t="s">
        <v>287</v>
      </c>
      <c r="F77" s="21">
        <v>50000000</v>
      </c>
      <c r="G77" s="21">
        <v>50000000</v>
      </c>
      <c r="H77" s="21">
        <f>F77-G77</f>
        <v>0</v>
      </c>
    </row>
    <row r="78" spans="2:8" x14ac:dyDescent="0.25">
      <c r="C78" s="9" t="s">
        <v>134</v>
      </c>
      <c r="F78" s="21">
        <v>0</v>
      </c>
      <c r="G78" s="21">
        <v>0</v>
      </c>
      <c r="H78" s="21">
        <f>F78-G78</f>
        <v>0</v>
      </c>
    </row>
    <row r="79" spans="2:8" x14ac:dyDescent="0.25">
      <c r="F79" s="22">
        <f>SUM(F77:F78)</f>
        <v>50000000</v>
      </c>
      <c r="G79" s="22">
        <f>SUM(G77:G78)</f>
        <v>50000000</v>
      </c>
      <c r="H79" s="22">
        <f>SUM(H77:H78)</f>
        <v>0</v>
      </c>
    </row>
    <row r="81" spans="1:10" x14ac:dyDescent="0.25">
      <c r="B81" s="9" t="s">
        <v>61</v>
      </c>
      <c r="C81" s="9" t="s">
        <v>62</v>
      </c>
    </row>
    <row r="82" spans="1:10" x14ac:dyDescent="0.25">
      <c r="C82" s="9" t="s">
        <v>64</v>
      </c>
    </row>
    <row r="83" spans="1:10" x14ac:dyDescent="0.25">
      <c r="F83" s="19" t="s">
        <v>8</v>
      </c>
      <c r="G83" s="19" t="s">
        <v>9</v>
      </c>
      <c r="H83" s="19" t="s">
        <v>63</v>
      </c>
    </row>
    <row r="84" spans="1:10" x14ac:dyDescent="0.25">
      <c r="C84" s="9" t="s">
        <v>300</v>
      </c>
      <c r="F84" s="96">
        <v>4323611</v>
      </c>
      <c r="G84" s="96">
        <v>2327140</v>
      </c>
      <c r="H84" s="14">
        <f>F84-G84</f>
        <v>1996471</v>
      </c>
    </row>
    <row r="85" spans="1:10" x14ac:dyDescent="0.25">
      <c r="C85" s="9" t="s">
        <v>509</v>
      </c>
      <c r="F85" s="96">
        <v>54651604</v>
      </c>
      <c r="G85" s="96">
        <f>F85</f>
        <v>54651604</v>
      </c>
      <c r="H85" s="14">
        <f>F85-G85</f>
        <v>0</v>
      </c>
    </row>
    <row r="86" spans="1:10" x14ac:dyDescent="0.25">
      <c r="C86" s="24" t="s">
        <v>288</v>
      </c>
      <c r="F86" s="14">
        <v>10000000</v>
      </c>
      <c r="G86" s="14">
        <v>10500000</v>
      </c>
      <c r="H86" s="14">
        <f>F86-G86</f>
        <v>-500000</v>
      </c>
    </row>
    <row r="87" spans="1:10" x14ac:dyDescent="0.25">
      <c r="C87" s="24" t="s">
        <v>289</v>
      </c>
      <c r="F87" s="15">
        <f>SUM(F84:F86)</f>
        <v>68975215</v>
      </c>
      <c r="G87" s="15">
        <f>SUM(G84:G86)</f>
        <v>67478744</v>
      </c>
      <c r="H87" s="15">
        <f>SUM(H84:H86)</f>
        <v>1496471</v>
      </c>
    </row>
    <row r="89" spans="1:10" x14ac:dyDescent="0.25">
      <c r="A89" s="100"/>
      <c r="B89" s="100" t="s">
        <v>65</v>
      </c>
      <c r="C89" s="100" t="s">
        <v>66</v>
      </c>
      <c r="D89" s="100"/>
      <c r="E89" s="100"/>
      <c r="F89" s="101">
        <f>F95+F102+F109++F116+F123</f>
        <v>1882896123</v>
      </c>
      <c r="G89" s="101">
        <f>G95+G102+G109+G116+G123</f>
        <v>1862026424</v>
      </c>
      <c r="H89" s="101">
        <f>H95+H102+H109+H116+H123</f>
        <v>20869699</v>
      </c>
    </row>
    <row r="90" spans="1:10" x14ac:dyDescent="0.25">
      <c r="A90" s="100"/>
      <c r="B90" s="100"/>
      <c r="C90" s="100" t="s">
        <v>150</v>
      </c>
      <c r="D90" s="100"/>
      <c r="E90" s="100"/>
      <c r="F90" s="101"/>
      <c r="G90" s="101"/>
      <c r="H90" s="101"/>
    </row>
    <row r="91" spans="1:10" x14ac:dyDescent="0.25">
      <c r="A91" s="100"/>
      <c r="B91" s="100"/>
      <c r="C91" s="100"/>
      <c r="D91" s="100"/>
      <c r="E91" s="100"/>
      <c r="F91" s="174" t="s">
        <v>8</v>
      </c>
      <c r="G91" s="174" t="s">
        <v>9</v>
      </c>
      <c r="H91" s="174" t="s">
        <v>63</v>
      </c>
    </row>
    <row r="92" spans="1:10" x14ac:dyDescent="0.25">
      <c r="A92" s="100"/>
      <c r="B92" s="100"/>
      <c r="C92" s="100" t="s">
        <v>67</v>
      </c>
      <c r="D92" s="100"/>
      <c r="E92" s="100"/>
      <c r="F92" s="101">
        <v>603200800</v>
      </c>
      <c r="G92" s="101">
        <v>602632313</v>
      </c>
      <c r="H92" s="101">
        <f>F92-G92</f>
        <v>568487</v>
      </c>
      <c r="J92"/>
    </row>
    <row r="93" spans="1:10" x14ac:dyDescent="0.25">
      <c r="A93" s="100"/>
      <c r="B93" s="100"/>
      <c r="C93" s="100" t="s">
        <v>68</v>
      </c>
      <c r="D93" s="100"/>
      <c r="E93" s="100"/>
      <c r="F93" s="101">
        <v>146815623</v>
      </c>
      <c r="G93" s="101">
        <v>126514611</v>
      </c>
      <c r="H93" s="101">
        <f>F93-G93</f>
        <v>20301012</v>
      </c>
      <c r="J93"/>
    </row>
    <row r="94" spans="1:10" x14ac:dyDescent="0.25">
      <c r="A94" s="100"/>
      <c r="B94" s="100"/>
      <c r="C94" s="100" t="s">
        <v>69</v>
      </c>
      <c r="D94" s="100"/>
      <c r="E94" s="100"/>
      <c r="F94" s="101">
        <v>34462500</v>
      </c>
      <c r="G94" s="101">
        <v>34462500</v>
      </c>
      <c r="H94" s="101">
        <f>F94-G94</f>
        <v>0</v>
      </c>
      <c r="J94"/>
    </row>
    <row r="95" spans="1:10" x14ac:dyDescent="0.25">
      <c r="A95" s="100"/>
      <c r="B95" s="100"/>
      <c r="C95" s="100"/>
      <c r="D95" s="100"/>
      <c r="E95" s="100"/>
      <c r="F95" s="175">
        <f>SUM(F92:F94)</f>
        <v>784478923</v>
      </c>
      <c r="G95" s="175">
        <f>SUM(G92:G94)</f>
        <v>763609424</v>
      </c>
      <c r="H95" s="175">
        <f>SUM(H92:H94)</f>
        <v>20869499</v>
      </c>
    </row>
    <row r="96" spans="1:10" x14ac:dyDescent="0.25">
      <c r="A96" s="100"/>
      <c r="B96" s="100"/>
      <c r="C96" s="100"/>
      <c r="D96" s="100"/>
      <c r="E96" s="100"/>
      <c r="F96" s="101"/>
      <c r="G96" s="101"/>
      <c r="H96" s="101"/>
    </row>
    <row r="97" spans="1:10" x14ac:dyDescent="0.25">
      <c r="A97" s="100"/>
      <c r="B97" s="100" t="s">
        <v>70</v>
      </c>
      <c r="C97" s="100" t="s">
        <v>135</v>
      </c>
      <c r="D97" s="100"/>
      <c r="E97" s="100"/>
      <c r="F97" s="101"/>
      <c r="G97" s="101"/>
      <c r="H97" s="101"/>
    </row>
    <row r="98" spans="1:10" x14ac:dyDescent="0.25">
      <c r="A98" s="100"/>
      <c r="B98" s="100"/>
      <c r="C98" s="100" t="s">
        <v>136</v>
      </c>
      <c r="D98" s="100"/>
      <c r="E98" s="100"/>
      <c r="F98" s="101"/>
      <c r="G98" s="101"/>
      <c r="H98" s="101"/>
    </row>
    <row r="99" spans="1:10" x14ac:dyDescent="0.25">
      <c r="A99" s="100"/>
      <c r="B99" s="100"/>
      <c r="C99" s="100"/>
      <c r="D99" s="100"/>
      <c r="E99" s="100"/>
      <c r="F99" s="174" t="s">
        <v>8</v>
      </c>
      <c r="G99" s="174" t="s">
        <v>9</v>
      </c>
      <c r="H99" s="174" t="s">
        <v>63</v>
      </c>
    </row>
    <row r="100" spans="1:10" ht="15.75" x14ac:dyDescent="0.25">
      <c r="A100" s="100"/>
      <c r="B100" s="100"/>
      <c r="C100" s="100" t="s">
        <v>68</v>
      </c>
      <c r="D100" s="100"/>
      <c r="E100" s="100"/>
      <c r="F100" s="176">
        <v>166785000</v>
      </c>
      <c r="G100" s="101">
        <v>166785000</v>
      </c>
      <c r="H100" s="101">
        <f>F100-G100</f>
        <v>0</v>
      </c>
      <c r="J100" s="94"/>
    </row>
    <row r="101" spans="1:10" ht="15.75" x14ac:dyDescent="0.25">
      <c r="A101" s="100"/>
      <c r="B101" s="100"/>
      <c r="C101" s="100" t="s">
        <v>69</v>
      </c>
      <c r="D101" s="100"/>
      <c r="E101" s="100"/>
      <c r="F101" s="177">
        <v>392195500</v>
      </c>
      <c r="G101" s="101">
        <v>392195500</v>
      </c>
      <c r="H101" s="101">
        <f>F101-G101</f>
        <v>0</v>
      </c>
      <c r="J101"/>
    </row>
    <row r="102" spans="1:10" x14ac:dyDescent="0.25">
      <c r="A102" s="100"/>
      <c r="B102" s="100"/>
      <c r="C102" s="100"/>
      <c r="D102" s="100"/>
      <c r="E102" s="100"/>
      <c r="F102" s="175">
        <f>SUM(F100:F101)</f>
        <v>558980500</v>
      </c>
      <c r="G102" s="175">
        <f>SUM(G100:G101)</f>
        <v>558980500</v>
      </c>
      <c r="H102" s="175">
        <f>SUM(H100:H101)</f>
        <v>0</v>
      </c>
    </row>
    <row r="103" spans="1:10" x14ac:dyDescent="0.25">
      <c r="A103" s="100"/>
      <c r="B103" s="100"/>
      <c r="C103" s="100"/>
      <c r="D103" s="100"/>
      <c r="E103" s="100"/>
      <c r="F103" s="101"/>
      <c r="G103" s="101"/>
      <c r="H103" s="101"/>
    </row>
    <row r="104" spans="1:10" x14ac:dyDescent="0.25">
      <c r="A104" s="100"/>
      <c r="B104" s="100" t="s">
        <v>72</v>
      </c>
      <c r="C104" s="100" t="s">
        <v>71</v>
      </c>
      <c r="D104" s="100"/>
      <c r="E104" s="100"/>
      <c r="F104" s="101"/>
      <c r="G104" s="101"/>
      <c r="H104" s="101"/>
      <c r="J104" s="95"/>
    </row>
    <row r="105" spans="1:10" x14ac:dyDescent="0.25">
      <c r="A105" s="100"/>
      <c r="B105" s="100"/>
      <c r="C105" s="100" t="s">
        <v>149</v>
      </c>
      <c r="D105" s="100"/>
      <c r="E105" s="100"/>
      <c r="F105" s="101"/>
      <c r="G105" s="101"/>
      <c r="H105" s="101"/>
    </row>
    <row r="106" spans="1:10" x14ac:dyDescent="0.25">
      <c r="A106" s="100"/>
      <c r="B106" s="100"/>
      <c r="C106" s="100"/>
      <c r="D106" s="100"/>
      <c r="E106" s="100"/>
      <c r="F106" s="174" t="s">
        <v>8</v>
      </c>
      <c r="G106" s="174" t="s">
        <v>9</v>
      </c>
      <c r="H106" s="174" t="s">
        <v>63</v>
      </c>
    </row>
    <row r="107" spans="1:10" x14ac:dyDescent="0.25">
      <c r="A107" s="100"/>
      <c r="B107" s="100"/>
      <c r="C107" s="100" t="s">
        <v>68</v>
      </c>
      <c r="D107" s="100"/>
      <c r="E107" s="100"/>
      <c r="F107" s="101">
        <v>5049700</v>
      </c>
      <c r="G107" s="101">
        <v>5049500</v>
      </c>
      <c r="H107" s="101">
        <f>F107-G107</f>
        <v>200</v>
      </c>
    </row>
    <row r="108" spans="1:10" x14ac:dyDescent="0.25">
      <c r="A108" s="100"/>
      <c r="B108" s="100"/>
      <c r="C108" s="100" t="s">
        <v>69</v>
      </c>
      <c r="D108" s="100"/>
      <c r="E108" s="100"/>
      <c r="F108" s="101">
        <v>0</v>
      </c>
      <c r="G108" s="101">
        <v>0</v>
      </c>
      <c r="H108" s="101">
        <f>F108-G108</f>
        <v>0</v>
      </c>
    </row>
    <row r="109" spans="1:10" x14ac:dyDescent="0.25">
      <c r="A109" s="100"/>
      <c r="B109" s="100"/>
      <c r="C109" s="100"/>
      <c r="D109" s="100"/>
      <c r="E109" s="100"/>
      <c r="F109" s="175">
        <f>SUM(F107:F108)</f>
        <v>5049700</v>
      </c>
      <c r="G109" s="175">
        <f>SUM(G107:G108)</f>
        <v>5049500</v>
      </c>
      <c r="H109" s="175">
        <f>SUM(H107:H108)</f>
        <v>200</v>
      </c>
    </row>
    <row r="110" spans="1:10" x14ac:dyDescent="0.25">
      <c r="A110" s="100"/>
      <c r="B110" s="100"/>
      <c r="C110" s="100"/>
      <c r="D110" s="100"/>
      <c r="E110" s="100"/>
      <c r="F110" s="101"/>
      <c r="G110" s="101"/>
      <c r="H110" s="101"/>
    </row>
    <row r="111" spans="1:10" x14ac:dyDescent="0.25">
      <c r="A111" s="100"/>
      <c r="B111" s="100" t="s">
        <v>75</v>
      </c>
      <c r="C111" s="100" t="s">
        <v>73</v>
      </c>
      <c r="D111" s="100"/>
      <c r="E111" s="100"/>
      <c r="F111" s="101"/>
      <c r="G111" s="101"/>
      <c r="H111" s="101"/>
    </row>
    <row r="112" spans="1:10" x14ac:dyDescent="0.25">
      <c r="A112" s="100"/>
      <c r="B112" s="100"/>
      <c r="C112" s="100" t="s">
        <v>74</v>
      </c>
      <c r="D112" s="100"/>
      <c r="E112" s="100"/>
      <c r="F112" s="101"/>
      <c r="G112" s="101"/>
      <c r="H112" s="101"/>
    </row>
    <row r="113" spans="1:12" x14ac:dyDescent="0.25">
      <c r="A113" s="100"/>
      <c r="B113" s="100"/>
      <c r="C113" s="100"/>
      <c r="D113" s="100"/>
      <c r="E113" s="100"/>
      <c r="F113" s="174" t="s">
        <v>8</v>
      </c>
      <c r="G113" s="174" t="s">
        <v>9</v>
      </c>
      <c r="H113" s="174" t="s">
        <v>63</v>
      </c>
    </row>
    <row r="114" spans="1:12" x14ac:dyDescent="0.25">
      <c r="A114" s="100"/>
      <c r="B114" s="100"/>
      <c r="C114" s="100" t="s">
        <v>68</v>
      </c>
      <c r="D114" s="100"/>
      <c r="E114" s="100"/>
      <c r="F114" s="101">
        <v>0</v>
      </c>
      <c r="G114" s="101">
        <v>0</v>
      </c>
      <c r="H114" s="101">
        <f>F114-G114</f>
        <v>0</v>
      </c>
    </row>
    <row r="115" spans="1:12" x14ac:dyDescent="0.25">
      <c r="A115" s="100"/>
      <c r="B115" s="100"/>
      <c r="C115" s="100" t="s">
        <v>69</v>
      </c>
      <c r="D115" s="100"/>
      <c r="E115" s="100"/>
      <c r="F115" s="101">
        <v>0</v>
      </c>
      <c r="G115" s="101">
        <v>0</v>
      </c>
      <c r="H115" s="101">
        <f>F115-G115</f>
        <v>0</v>
      </c>
    </row>
    <row r="116" spans="1:12" x14ac:dyDescent="0.25">
      <c r="A116" s="100"/>
      <c r="B116" s="100"/>
      <c r="C116" s="100"/>
      <c r="D116" s="100"/>
      <c r="E116" s="100"/>
      <c r="F116" s="175">
        <f>SUM(F114:F115)</f>
        <v>0</v>
      </c>
      <c r="G116" s="175">
        <f>SUM(G114:G115)</f>
        <v>0</v>
      </c>
      <c r="H116" s="175">
        <f>SUM(H114:H115)</f>
        <v>0</v>
      </c>
    </row>
    <row r="117" spans="1:12" x14ac:dyDescent="0.25">
      <c r="A117" s="100"/>
      <c r="B117" s="100"/>
      <c r="C117" s="100"/>
      <c r="D117" s="100"/>
      <c r="E117" s="100"/>
      <c r="F117" s="101"/>
      <c r="G117" s="101"/>
      <c r="H117" s="101"/>
    </row>
    <row r="118" spans="1:12" x14ac:dyDescent="0.25">
      <c r="A118" s="100"/>
      <c r="B118" s="178" t="s">
        <v>76</v>
      </c>
      <c r="C118" s="100" t="s">
        <v>291</v>
      </c>
      <c r="D118" s="100"/>
      <c r="E118" s="100"/>
      <c r="F118" s="101"/>
      <c r="G118" s="101"/>
      <c r="H118" s="101"/>
    </row>
    <row r="119" spans="1:12" x14ac:dyDescent="0.25">
      <c r="A119" s="100"/>
      <c r="B119" s="100"/>
      <c r="C119" s="100" t="s">
        <v>292</v>
      </c>
      <c r="D119" s="100"/>
      <c r="E119" s="100"/>
      <c r="F119" s="101"/>
      <c r="G119" s="101"/>
      <c r="H119" s="101"/>
    </row>
    <row r="120" spans="1:12" x14ac:dyDescent="0.25">
      <c r="A120" s="100"/>
      <c r="B120" s="100"/>
      <c r="C120" s="100"/>
      <c r="D120" s="100"/>
      <c r="E120" s="100"/>
      <c r="F120" s="174" t="s">
        <v>8</v>
      </c>
      <c r="G120" s="174" t="s">
        <v>9</v>
      </c>
      <c r="H120" s="174" t="s">
        <v>63</v>
      </c>
    </row>
    <row r="121" spans="1:12" x14ac:dyDescent="0.25">
      <c r="A121" s="100"/>
      <c r="B121" s="100"/>
      <c r="C121" s="100" t="s">
        <v>293</v>
      </c>
      <c r="D121" s="100"/>
      <c r="E121" s="100"/>
      <c r="F121" s="101">
        <v>534387000</v>
      </c>
      <c r="G121" s="101">
        <v>534387000</v>
      </c>
      <c r="H121" s="101">
        <f>F121-G121</f>
        <v>0</v>
      </c>
    </row>
    <row r="122" spans="1:12" x14ac:dyDescent="0.25">
      <c r="A122" s="100"/>
      <c r="B122" s="100"/>
      <c r="C122" s="100"/>
      <c r="D122" s="100"/>
      <c r="E122" s="100"/>
      <c r="F122" s="101">
        <v>0</v>
      </c>
      <c r="G122" s="101">
        <v>0</v>
      </c>
      <c r="H122" s="101">
        <f>F122-G122</f>
        <v>0</v>
      </c>
    </row>
    <row r="123" spans="1:12" x14ac:dyDescent="0.25">
      <c r="A123" s="100"/>
      <c r="B123" s="100"/>
      <c r="C123" s="100"/>
      <c r="D123" s="100"/>
      <c r="E123" s="100"/>
      <c r="F123" s="175">
        <f>SUM(F121:F122)</f>
        <v>534387000</v>
      </c>
      <c r="G123" s="175">
        <f>SUM(G121:G122)</f>
        <v>534387000</v>
      </c>
      <c r="H123" s="175">
        <f>SUM(H121:H122)</f>
        <v>0</v>
      </c>
    </row>
    <row r="124" spans="1:12" x14ac:dyDescent="0.25">
      <c r="A124" s="100"/>
      <c r="B124" s="178" t="s">
        <v>367</v>
      </c>
      <c r="C124" s="100" t="s">
        <v>77</v>
      </c>
      <c r="D124" s="100"/>
      <c r="E124" s="100"/>
      <c r="F124" s="101"/>
      <c r="G124" s="101"/>
      <c r="H124" s="101"/>
    </row>
    <row r="125" spans="1:12" x14ac:dyDescent="0.25">
      <c r="A125" s="100"/>
      <c r="B125" s="100"/>
      <c r="C125" s="100" t="s">
        <v>148</v>
      </c>
      <c r="D125" s="100"/>
      <c r="E125" s="100"/>
      <c r="F125" s="101">
        <f>F135+F162+F174+F177</f>
        <v>1882896123</v>
      </c>
      <c r="G125" s="101">
        <f>G135+G162+G174+G177</f>
        <v>1862026424</v>
      </c>
      <c r="H125" s="101">
        <f>H135+H162+H174+H177</f>
        <v>20869699</v>
      </c>
      <c r="J125" s="98"/>
      <c r="K125" s="14"/>
      <c r="L125" s="99"/>
    </row>
    <row r="126" spans="1:12" x14ac:dyDescent="0.25">
      <c r="A126" s="100"/>
      <c r="B126" s="100"/>
      <c r="C126" s="100"/>
      <c r="D126" s="100"/>
      <c r="E126" s="100"/>
      <c r="F126" s="174" t="s">
        <v>8</v>
      </c>
      <c r="G126" s="174" t="s">
        <v>9</v>
      </c>
      <c r="H126" s="174" t="s">
        <v>63</v>
      </c>
      <c r="J126" s="99"/>
      <c r="K126" s="99"/>
      <c r="L126" s="99"/>
    </row>
    <row r="127" spans="1:12" x14ac:dyDescent="0.25">
      <c r="A127" s="100"/>
      <c r="B127" s="100"/>
      <c r="C127" s="100" t="s">
        <v>67</v>
      </c>
      <c r="D127" s="100"/>
      <c r="E127" s="100"/>
      <c r="F127" s="101"/>
      <c r="G127" s="101"/>
      <c r="H127" s="101"/>
    </row>
    <row r="128" spans="1:12" x14ac:dyDescent="0.25">
      <c r="A128" s="100"/>
      <c r="B128" s="100"/>
      <c r="C128" s="100"/>
      <c r="D128" s="179" t="s">
        <v>295</v>
      </c>
      <c r="E128" s="100"/>
      <c r="F128" s="180">
        <v>39000000</v>
      </c>
      <c r="G128" s="180">
        <v>39000000</v>
      </c>
      <c r="H128" s="101">
        <f>F128-G128</f>
        <v>0</v>
      </c>
    </row>
    <row r="129" spans="1:8" x14ac:dyDescent="0.25">
      <c r="A129" s="100"/>
      <c r="B129" s="100"/>
      <c r="C129" s="100"/>
      <c r="D129" s="179" t="s">
        <v>296</v>
      </c>
      <c r="E129" s="100"/>
      <c r="F129" s="180">
        <v>478620000</v>
      </c>
      <c r="G129" s="180">
        <v>478620000</v>
      </c>
      <c r="H129" s="101">
        <f t="shared" ref="H129:H134" si="1">F129-G129</f>
        <v>0</v>
      </c>
    </row>
    <row r="130" spans="1:8" x14ac:dyDescent="0.25">
      <c r="A130" s="100"/>
      <c r="B130" s="100"/>
      <c r="C130" s="100"/>
      <c r="D130" s="179" t="s">
        <v>297</v>
      </c>
      <c r="E130" s="100"/>
      <c r="F130" s="180">
        <v>37263300</v>
      </c>
      <c r="G130" s="180">
        <v>36694813</v>
      </c>
      <c r="H130" s="101">
        <f t="shared" si="1"/>
        <v>568487</v>
      </c>
    </row>
    <row r="131" spans="1:8" x14ac:dyDescent="0.25">
      <c r="A131" s="100"/>
      <c r="B131" s="100"/>
      <c r="C131" s="100"/>
      <c r="D131" s="179" t="s">
        <v>298</v>
      </c>
      <c r="E131" s="100"/>
      <c r="F131" s="180">
        <v>42250000</v>
      </c>
      <c r="G131" s="180">
        <v>42250000</v>
      </c>
      <c r="H131" s="101">
        <f t="shared" si="1"/>
        <v>0</v>
      </c>
    </row>
    <row r="132" spans="1:8" x14ac:dyDescent="0.25">
      <c r="A132" s="100"/>
      <c r="B132" s="100"/>
      <c r="C132" s="100"/>
      <c r="D132" s="179" t="s">
        <v>299</v>
      </c>
      <c r="E132" s="100"/>
      <c r="F132" s="180">
        <v>6067500</v>
      </c>
      <c r="G132" s="180">
        <v>6067500</v>
      </c>
      <c r="H132" s="101">
        <f t="shared" si="1"/>
        <v>0</v>
      </c>
    </row>
    <row r="133" spans="1:8" x14ac:dyDescent="0.25">
      <c r="A133" s="100"/>
      <c r="B133" s="100"/>
      <c r="C133" s="100"/>
      <c r="D133" s="100"/>
      <c r="E133" s="100"/>
      <c r="F133" s="101">
        <v>0</v>
      </c>
      <c r="G133" s="101">
        <v>0</v>
      </c>
      <c r="H133" s="101">
        <f t="shared" si="1"/>
        <v>0</v>
      </c>
    </row>
    <row r="134" spans="1:8" x14ac:dyDescent="0.25">
      <c r="A134" s="100"/>
      <c r="B134" s="100"/>
      <c r="C134" s="100"/>
      <c r="D134" s="100"/>
      <c r="E134" s="100"/>
      <c r="F134" s="101">
        <v>0</v>
      </c>
      <c r="G134" s="101">
        <v>0</v>
      </c>
      <c r="H134" s="101">
        <f t="shared" si="1"/>
        <v>0</v>
      </c>
    </row>
    <row r="135" spans="1:8" x14ac:dyDescent="0.25">
      <c r="A135" s="100"/>
      <c r="B135" s="100"/>
      <c r="C135" s="100"/>
      <c r="D135" s="100"/>
      <c r="E135" s="100"/>
      <c r="F135" s="175">
        <f>SUM(F128:F134)</f>
        <v>603200800</v>
      </c>
      <c r="G135" s="175">
        <f>SUM(G128:G134)</f>
        <v>602632313</v>
      </c>
      <c r="H135" s="175">
        <f>SUM(H128:H134)</f>
        <v>568487</v>
      </c>
    </row>
    <row r="136" spans="1:8" s="100" customFormat="1" x14ac:dyDescent="0.25">
      <c r="C136" s="100" t="s">
        <v>68</v>
      </c>
      <c r="F136" s="101"/>
      <c r="G136" s="101"/>
      <c r="H136" s="101"/>
    </row>
    <row r="137" spans="1:8" x14ac:dyDescent="0.25">
      <c r="A137" s="100"/>
      <c r="B137" s="100"/>
      <c r="C137" s="100"/>
      <c r="D137" s="181" t="s">
        <v>137</v>
      </c>
      <c r="E137" s="100"/>
      <c r="F137" s="180">
        <v>18066019</v>
      </c>
      <c r="G137" s="180">
        <v>17959500</v>
      </c>
      <c r="H137" s="101">
        <f>F137-G137</f>
        <v>106519</v>
      </c>
    </row>
    <row r="138" spans="1:8" x14ac:dyDescent="0.25">
      <c r="A138" s="100"/>
      <c r="B138" s="100"/>
      <c r="C138" s="100"/>
      <c r="D138" s="181" t="s">
        <v>138</v>
      </c>
      <c r="E138" s="100"/>
      <c r="F138" s="180">
        <v>10625693</v>
      </c>
      <c r="G138" s="180">
        <v>10152500</v>
      </c>
      <c r="H138" s="101">
        <f t="shared" ref="H138:H160" si="2">F138-G138</f>
        <v>473193</v>
      </c>
    </row>
    <row r="139" spans="1:8" x14ac:dyDescent="0.25">
      <c r="A139" s="100"/>
      <c r="B139" s="100"/>
      <c r="C139" s="100"/>
      <c r="D139" s="181" t="s">
        <v>139</v>
      </c>
      <c r="E139" s="100"/>
      <c r="F139" s="180">
        <v>36110000</v>
      </c>
      <c r="G139" s="180">
        <v>36110000</v>
      </c>
      <c r="H139" s="101">
        <f t="shared" si="2"/>
        <v>0</v>
      </c>
    </row>
    <row r="140" spans="1:8" x14ac:dyDescent="0.25">
      <c r="A140" s="100"/>
      <c r="B140" s="100"/>
      <c r="C140" s="100"/>
      <c r="D140" s="181" t="s">
        <v>140</v>
      </c>
      <c r="E140" s="100"/>
      <c r="F140" s="182">
        <v>0</v>
      </c>
      <c r="G140" s="182">
        <v>0</v>
      </c>
      <c r="H140" s="101">
        <f t="shared" si="2"/>
        <v>0</v>
      </c>
    </row>
    <row r="141" spans="1:8" x14ac:dyDescent="0.25">
      <c r="A141" s="100"/>
      <c r="B141" s="100"/>
      <c r="C141" s="100"/>
      <c r="D141" s="181" t="s">
        <v>141</v>
      </c>
      <c r="E141" s="100"/>
      <c r="F141" s="183">
        <v>11400000</v>
      </c>
      <c r="G141" s="183">
        <v>10568684</v>
      </c>
      <c r="H141" s="101">
        <f t="shared" si="2"/>
        <v>831316</v>
      </c>
    </row>
    <row r="142" spans="1:8" x14ac:dyDescent="0.25">
      <c r="A142" s="100"/>
      <c r="B142" s="100"/>
      <c r="C142" s="100"/>
      <c r="D142" s="181" t="s">
        <v>142</v>
      </c>
      <c r="E142" s="100"/>
      <c r="F142" s="180">
        <v>0</v>
      </c>
      <c r="G142" s="180">
        <v>0</v>
      </c>
      <c r="H142" s="101">
        <f t="shared" si="2"/>
        <v>0</v>
      </c>
    </row>
    <row r="143" spans="1:8" x14ac:dyDescent="0.25">
      <c r="A143" s="100"/>
      <c r="B143" s="100"/>
      <c r="C143" s="100"/>
      <c r="D143" s="184" t="s">
        <v>303</v>
      </c>
      <c r="E143" s="100"/>
      <c r="F143" s="180">
        <v>0</v>
      </c>
      <c r="G143" s="180">
        <v>0</v>
      </c>
      <c r="H143" s="101">
        <f t="shared" si="2"/>
        <v>0</v>
      </c>
    </row>
    <row r="144" spans="1:8" x14ac:dyDescent="0.25">
      <c r="A144" s="100"/>
      <c r="B144" s="100"/>
      <c r="C144" s="100"/>
      <c r="D144" s="181" t="s">
        <v>143</v>
      </c>
      <c r="E144" s="100"/>
      <c r="F144" s="180">
        <v>0</v>
      </c>
      <c r="G144" s="180">
        <v>0</v>
      </c>
      <c r="H144" s="101">
        <f t="shared" si="2"/>
        <v>0</v>
      </c>
    </row>
    <row r="145" spans="1:8" x14ac:dyDescent="0.25">
      <c r="A145" s="100"/>
      <c r="B145" s="100"/>
      <c r="C145" s="100"/>
      <c r="D145" s="184" t="s">
        <v>304</v>
      </c>
      <c r="E145" s="100"/>
      <c r="F145" s="180">
        <v>780000</v>
      </c>
      <c r="G145" s="180">
        <v>780000</v>
      </c>
      <c r="H145" s="101">
        <f t="shared" si="2"/>
        <v>0</v>
      </c>
    </row>
    <row r="146" spans="1:8" x14ac:dyDescent="0.25">
      <c r="A146" s="100"/>
      <c r="B146" s="100"/>
      <c r="C146" s="100"/>
      <c r="D146" s="184" t="s">
        <v>305</v>
      </c>
      <c r="E146" s="100"/>
      <c r="F146" s="185">
        <v>14800000</v>
      </c>
      <c r="G146" s="185">
        <v>0</v>
      </c>
      <c r="H146" s="101">
        <f t="shared" si="2"/>
        <v>14800000</v>
      </c>
    </row>
    <row r="147" spans="1:8" x14ac:dyDescent="0.25">
      <c r="A147" s="100"/>
      <c r="B147" s="100"/>
      <c r="C147" s="100"/>
      <c r="D147" s="184" t="s">
        <v>306</v>
      </c>
      <c r="E147" s="100"/>
      <c r="F147" s="185">
        <v>0</v>
      </c>
      <c r="G147" s="185">
        <v>0</v>
      </c>
      <c r="H147" s="101">
        <f t="shared" si="2"/>
        <v>0</v>
      </c>
    </row>
    <row r="148" spans="1:8" x14ac:dyDescent="0.25">
      <c r="A148" s="100"/>
      <c r="B148" s="100"/>
      <c r="C148" s="100"/>
      <c r="D148" s="181" t="s">
        <v>145</v>
      </c>
      <c r="E148" s="100"/>
      <c r="F148" s="180">
        <v>0</v>
      </c>
      <c r="G148" s="185">
        <v>0</v>
      </c>
      <c r="H148" s="101">
        <f t="shared" si="2"/>
        <v>0</v>
      </c>
    </row>
    <row r="149" spans="1:8" x14ac:dyDescent="0.25">
      <c r="A149" s="100"/>
      <c r="B149" s="100"/>
      <c r="C149" s="100"/>
      <c r="D149" s="181" t="s">
        <v>146</v>
      </c>
      <c r="E149" s="100"/>
      <c r="F149" s="180">
        <v>1200000</v>
      </c>
      <c r="G149" s="180">
        <v>1200000</v>
      </c>
      <c r="H149" s="101">
        <f t="shared" si="2"/>
        <v>0</v>
      </c>
    </row>
    <row r="150" spans="1:8" x14ac:dyDescent="0.25">
      <c r="A150" s="100"/>
      <c r="B150" s="100"/>
      <c r="C150" s="100"/>
      <c r="D150" s="184" t="s">
        <v>314</v>
      </c>
      <c r="E150" s="100"/>
      <c r="F150" s="180">
        <v>60000000</v>
      </c>
      <c r="G150" s="180">
        <v>60000000</v>
      </c>
      <c r="H150" s="101">
        <f t="shared" si="2"/>
        <v>0</v>
      </c>
    </row>
    <row r="151" spans="1:8" x14ac:dyDescent="0.25">
      <c r="A151" s="100"/>
      <c r="B151" s="100"/>
      <c r="C151" s="100"/>
      <c r="D151" s="184" t="s">
        <v>313</v>
      </c>
      <c r="E151" s="100"/>
      <c r="F151" s="180">
        <v>0</v>
      </c>
      <c r="G151" s="180">
        <v>0</v>
      </c>
      <c r="H151" s="101">
        <f t="shared" si="2"/>
        <v>0</v>
      </c>
    </row>
    <row r="152" spans="1:8" x14ac:dyDescent="0.25">
      <c r="A152" s="100"/>
      <c r="B152" s="100"/>
      <c r="C152" s="100"/>
      <c r="D152" s="181" t="s">
        <v>147</v>
      </c>
      <c r="E152" s="100"/>
      <c r="F152" s="185">
        <v>0</v>
      </c>
      <c r="G152" s="185">
        <v>0</v>
      </c>
      <c r="H152" s="101">
        <f t="shared" si="2"/>
        <v>0</v>
      </c>
    </row>
    <row r="153" spans="1:8" x14ac:dyDescent="0.25">
      <c r="A153" s="100"/>
      <c r="B153" s="100"/>
      <c r="C153" s="100"/>
      <c r="D153" s="184" t="s">
        <v>307</v>
      </c>
      <c r="E153" s="100"/>
      <c r="F153" s="180">
        <v>0</v>
      </c>
      <c r="G153" s="180">
        <v>0</v>
      </c>
      <c r="H153" s="101">
        <f t="shared" si="2"/>
        <v>0</v>
      </c>
    </row>
    <row r="154" spans="1:8" x14ac:dyDescent="0.25">
      <c r="A154" s="100"/>
      <c r="B154" s="100"/>
      <c r="C154" s="100"/>
      <c r="D154" s="184" t="s">
        <v>308</v>
      </c>
      <c r="E154" s="100"/>
      <c r="F154" s="180">
        <v>0</v>
      </c>
      <c r="G154" s="180">
        <v>0</v>
      </c>
      <c r="H154" s="101">
        <f t="shared" si="2"/>
        <v>0</v>
      </c>
    </row>
    <row r="155" spans="1:8" x14ac:dyDescent="0.25">
      <c r="A155" s="100"/>
      <c r="B155" s="100"/>
      <c r="C155" s="100"/>
      <c r="D155" s="184" t="s">
        <v>309</v>
      </c>
      <c r="E155" s="100"/>
      <c r="F155" s="180">
        <v>0</v>
      </c>
      <c r="G155" s="180">
        <v>0</v>
      </c>
      <c r="H155" s="101">
        <f t="shared" si="2"/>
        <v>0</v>
      </c>
    </row>
    <row r="156" spans="1:8" x14ac:dyDescent="0.25">
      <c r="A156" s="100"/>
      <c r="B156" s="100"/>
      <c r="C156" s="100"/>
      <c r="D156" s="184" t="s">
        <v>310</v>
      </c>
      <c r="E156" s="100"/>
      <c r="F156" s="183">
        <v>13500000</v>
      </c>
      <c r="G156" s="183">
        <v>13500000</v>
      </c>
      <c r="H156" s="101">
        <f t="shared" si="2"/>
        <v>0</v>
      </c>
    </row>
    <row r="157" spans="1:8" x14ac:dyDescent="0.25">
      <c r="A157" s="100"/>
      <c r="B157" s="100"/>
      <c r="C157" s="100"/>
      <c r="D157" s="184" t="s">
        <v>311</v>
      </c>
      <c r="E157" s="100"/>
      <c r="F157" s="180">
        <v>2175000</v>
      </c>
      <c r="G157" s="180">
        <v>1875000</v>
      </c>
      <c r="H157" s="101">
        <f t="shared" si="2"/>
        <v>300000</v>
      </c>
    </row>
    <row r="158" spans="1:8" x14ac:dyDescent="0.25">
      <c r="A158" s="100"/>
      <c r="B158" s="100"/>
      <c r="C158" s="100"/>
      <c r="D158" s="184" t="s">
        <v>312</v>
      </c>
      <c r="E158" s="100"/>
      <c r="F158" s="180">
        <v>11100000</v>
      </c>
      <c r="G158" s="180">
        <v>11100000</v>
      </c>
      <c r="H158" s="101">
        <f t="shared" si="2"/>
        <v>0</v>
      </c>
    </row>
    <row r="159" spans="1:8" x14ac:dyDescent="0.25">
      <c r="A159" s="100"/>
      <c r="B159" s="100"/>
      <c r="C159" s="100"/>
      <c r="D159" s="181" t="s">
        <v>144</v>
      </c>
      <c r="E159" s="100"/>
      <c r="F159" s="180">
        <v>76350000</v>
      </c>
      <c r="G159" s="180">
        <v>76350000</v>
      </c>
      <c r="H159" s="101">
        <f t="shared" si="2"/>
        <v>0</v>
      </c>
    </row>
    <row r="160" spans="1:8" x14ac:dyDescent="0.25">
      <c r="A160" s="100"/>
      <c r="B160" s="100"/>
      <c r="C160" s="100"/>
      <c r="D160" s="184" t="s">
        <v>315</v>
      </c>
      <c r="E160" s="100"/>
      <c r="F160" s="183">
        <v>62543611</v>
      </c>
      <c r="G160" s="183">
        <v>58753427</v>
      </c>
      <c r="H160" s="101">
        <f t="shared" si="2"/>
        <v>3790184</v>
      </c>
    </row>
    <row r="161" spans="1:8" x14ac:dyDescent="0.25">
      <c r="A161" s="100"/>
      <c r="B161" s="100"/>
      <c r="C161" s="100"/>
      <c r="D161" s="181"/>
      <c r="E161" s="100"/>
      <c r="F161" s="101"/>
      <c r="G161" s="101"/>
      <c r="H161" s="101"/>
    </row>
    <row r="162" spans="1:8" x14ac:dyDescent="0.25">
      <c r="A162" s="100"/>
      <c r="B162" s="100"/>
      <c r="C162" s="100"/>
      <c r="D162" s="100"/>
      <c r="E162" s="100"/>
      <c r="F162" s="175">
        <f>SUM(F137:F161)</f>
        <v>318650323</v>
      </c>
      <c r="G162" s="175">
        <f>SUM(G137:G161)</f>
        <v>298349111</v>
      </c>
      <c r="H162" s="175">
        <f>SUM(H137:H161)</f>
        <v>20301212</v>
      </c>
    </row>
    <row r="163" spans="1:8" s="100" customFormat="1" x14ac:dyDescent="0.25">
      <c r="C163" s="100" t="s">
        <v>69</v>
      </c>
      <c r="F163" s="101"/>
      <c r="G163" s="101"/>
      <c r="H163" s="101"/>
    </row>
    <row r="164" spans="1:8" x14ac:dyDescent="0.25">
      <c r="A164" s="100"/>
      <c r="B164" s="100"/>
      <c r="C164" s="100"/>
      <c r="D164" s="184" t="s">
        <v>317</v>
      </c>
      <c r="E164" s="100"/>
      <c r="F164" s="186">
        <v>23500000</v>
      </c>
      <c r="G164" s="186">
        <v>23500000</v>
      </c>
      <c r="H164" s="101">
        <f>F164-G164</f>
        <v>0</v>
      </c>
    </row>
    <row r="165" spans="1:8" x14ac:dyDescent="0.25">
      <c r="A165" s="100"/>
      <c r="B165" s="100"/>
      <c r="C165" s="100"/>
      <c r="D165" s="184" t="s">
        <v>318</v>
      </c>
      <c r="E165" s="100"/>
      <c r="F165" s="186">
        <v>16962500</v>
      </c>
      <c r="G165" s="186">
        <v>16962500</v>
      </c>
      <c r="H165" s="101">
        <f t="shared" ref="H165:H173" si="3">F165-G165</f>
        <v>0</v>
      </c>
    </row>
    <row r="166" spans="1:8" x14ac:dyDescent="0.25">
      <c r="A166" s="100"/>
      <c r="B166" s="100"/>
      <c r="C166" s="100"/>
      <c r="D166" s="184" t="s">
        <v>544</v>
      </c>
      <c r="E166" s="100"/>
      <c r="F166" s="186">
        <v>2700000</v>
      </c>
      <c r="G166" s="186">
        <v>2700000</v>
      </c>
      <c r="H166" s="101">
        <f t="shared" si="3"/>
        <v>0</v>
      </c>
    </row>
    <row r="167" spans="1:8" x14ac:dyDescent="0.25">
      <c r="A167" s="100"/>
      <c r="B167" s="100"/>
      <c r="C167" s="100"/>
      <c r="D167" s="184" t="s">
        <v>319</v>
      </c>
      <c r="E167" s="100"/>
      <c r="F167" s="186">
        <v>0</v>
      </c>
      <c r="G167" s="186">
        <v>0</v>
      </c>
      <c r="H167" s="101">
        <f t="shared" si="3"/>
        <v>0</v>
      </c>
    </row>
    <row r="168" spans="1:8" x14ac:dyDescent="0.25">
      <c r="A168" s="100"/>
      <c r="B168" s="100"/>
      <c r="C168" s="100"/>
      <c r="D168" s="179" t="s">
        <v>302</v>
      </c>
      <c r="E168" s="100"/>
      <c r="F168" s="180">
        <v>333495500</v>
      </c>
      <c r="G168" s="180">
        <v>333495500</v>
      </c>
      <c r="H168" s="101">
        <f t="shared" si="3"/>
        <v>0</v>
      </c>
    </row>
    <row r="169" spans="1:8" x14ac:dyDescent="0.25">
      <c r="A169" s="100"/>
      <c r="B169" s="100"/>
      <c r="C169" s="100"/>
      <c r="D169" s="179" t="s">
        <v>545</v>
      </c>
      <c r="E169" s="100"/>
      <c r="F169" s="180">
        <v>50000000</v>
      </c>
      <c r="G169" s="180">
        <v>50000000</v>
      </c>
      <c r="H169" s="101"/>
    </row>
    <row r="170" spans="1:8" x14ac:dyDescent="0.25">
      <c r="A170" s="100"/>
      <c r="B170" s="100"/>
      <c r="C170" s="100"/>
      <c r="D170" s="184" t="s">
        <v>320</v>
      </c>
      <c r="E170" s="100"/>
      <c r="F170" s="186">
        <v>0</v>
      </c>
      <c r="G170" s="186">
        <v>0</v>
      </c>
      <c r="H170" s="101">
        <f t="shared" si="3"/>
        <v>0</v>
      </c>
    </row>
    <row r="171" spans="1:8" x14ac:dyDescent="0.25">
      <c r="A171" s="100"/>
      <c r="B171" s="100"/>
      <c r="C171" s="100"/>
      <c r="D171" s="184" t="s">
        <v>321</v>
      </c>
      <c r="E171" s="100"/>
      <c r="F171" s="186">
        <v>0</v>
      </c>
      <c r="G171" s="186">
        <v>0</v>
      </c>
      <c r="H171" s="101">
        <f t="shared" si="3"/>
        <v>0</v>
      </c>
    </row>
    <row r="172" spans="1:8" x14ac:dyDescent="0.25">
      <c r="A172" s="100"/>
      <c r="B172" s="100"/>
      <c r="C172" s="100"/>
      <c r="D172" s="184" t="s">
        <v>322</v>
      </c>
      <c r="E172" s="100"/>
      <c r="F172" s="186">
        <v>0</v>
      </c>
      <c r="G172" s="186">
        <v>0</v>
      </c>
      <c r="H172" s="101">
        <f t="shared" si="3"/>
        <v>0</v>
      </c>
    </row>
    <row r="173" spans="1:8" x14ac:dyDescent="0.25">
      <c r="A173" s="100"/>
      <c r="B173" s="100"/>
      <c r="C173" s="100"/>
      <c r="D173" s="179" t="s">
        <v>301</v>
      </c>
      <c r="E173" s="100"/>
      <c r="F173" s="180">
        <v>0</v>
      </c>
      <c r="G173" s="180">
        <v>0</v>
      </c>
      <c r="H173" s="101">
        <f t="shared" si="3"/>
        <v>0</v>
      </c>
    </row>
    <row r="174" spans="1:8" x14ac:dyDescent="0.25">
      <c r="A174" s="100"/>
      <c r="B174" s="100"/>
      <c r="C174" s="100"/>
      <c r="D174" s="100"/>
      <c r="E174" s="100"/>
      <c r="F174" s="175">
        <f>SUM(F164:F173)</f>
        <v>426658000</v>
      </c>
      <c r="G174" s="175">
        <f>SUM(G164:G173)</f>
        <v>426658000</v>
      </c>
      <c r="H174" s="175">
        <f>SUM(H164:H173)</f>
        <v>0</v>
      </c>
    </row>
    <row r="175" spans="1:8" x14ac:dyDescent="0.25">
      <c r="A175" s="100"/>
      <c r="B175" s="100"/>
      <c r="C175" s="184" t="s">
        <v>316</v>
      </c>
      <c r="D175" s="100"/>
      <c r="E175" s="100"/>
      <c r="F175" s="100"/>
      <c r="G175" s="100"/>
      <c r="H175" s="100"/>
    </row>
    <row r="176" spans="1:8" x14ac:dyDescent="0.25">
      <c r="A176" s="100"/>
      <c r="B176" s="100"/>
      <c r="C176" s="100"/>
      <c r="D176" s="184" t="s">
        <v>316</v>
      </c>
      <c r="E176" s="100"/>
      <c r="F176" s="185">
        <v>534387000</v>
      </c>
      <c r="G176" s="185">
        <v>534387000</v>
      </c>
      <c r="H176" s="101">
        <f>F176-G176</f>
        <v>0</v>
      </c>
    </row>
    <row r="177" spans="1:8" x14ac:dyDescent="0.25">
      <c r="A177" s="100"/>
      <c r="B177" s="100"/>
      <c r="C177" s="100"/>
      <c r="D177" s="184"/>
      <c r="E177" s="100"/>
      <c r="F177" s="175">
        <f>F176</f>
        <v>534387000</v>
      </c>
      <c r="G177" s="175">
        <f>G176</f>
        <v>534387000</v>
      </c>
      <c r="H177" s="175">
        <f>H176</f>
        <v>0</v>
      </c>
    </row>
    <row r="178" spans="1:8" x14ac:dyDescent="0.25">
      <c r="A178" s="100"/>
      <c r="B178" s="100"/>
      <c r="C178" s="100"/>
      <c r="D178" s="184"/>
      <c r="E178" s="100"/>
      <c r="F178" s="185"/>
      <c r="G178" s="185"/>
      <c r="H178" s="101"/>
    </row>
    <row r="179" spans="1:8" x14ac:dyDescent="0.25">
      <c r="A179" s="100"/>
      <c r="B179" s="100"/>
      <c r="C179" s="100"/>
      <c r="D179" s="100"/>
      <c r="E179" s="100"/>
      <c r="F179" s="101"/>
      <c r="G179" s="101"/>
      <c r="H179" s="101"/>
    </row>
    <row r="180" spans="1:8" x14ac:dyDescent="0.25">
      <c r="A180" s="100"/>
      <c r="B180" s="178" t="s">
        <v>154</v>
      </c>
      <c r="C180" s="100" t="s">
        <v>152</v>
      </c>
      <c r="D180" s="100"/>
      <c r="E180" s="100"/>
      <c r="F180" s="101">
        <f>F214+F232+F249+F257+F261</f>
        <v>1882896123</v>
      </c>
      <c r="G180" s="101">
        <f>G214+G232+G249+G257+G261</f>
        <v>1862026424</v>
      </c>
      <c r="H180" s="101">
        <f>H214+H232+H249+H257+H261</f>
        <v>20869699</v>
      </c>
    </row>
    <row r="181" spans="1:8" x14ac:dyDescent="0.25">
      <c r="A181" s="100"/>
      <c r="B181" s="100"/>
      <c r="C181" s="100"/>
      <c r="D181" s="100"/>
      <c r="E181" s="100"/>
      <c r="F181" s="174" t="s">
        <v>8</v>
      </c>
      <c r="G181" s="174" t="s">
        <v>9</v>
      </c>
      <c r="H181" s="174" t="s">
        <v>63</v>
      </c>
    </row>
    <row r="182" spans="1:8" x14ac:dyDescent="0.25">
      <c r="A182" s="100"/>
      <c r="B182" s="100"/>
      <c r="C182" s="100" t="s">
        <v>153</v>
      </c>
      <c r="D182" s="100"/>
      <c r="E182" s="100"/>
      <c r="F182" s="101"/>
      <c r="G182" s="101"/>
      <c r="H182" s="101"/>
    </row>
    <row r="183" spans="1:8" x14ac:dyDescent="0.25">
      <c r="A183" s="100"/>
      <c r="B183" s="100"/>
      <c r="C183" s="100"/>
      <c r="D183" s="184" t="s">
        <v>295</v>
      </c>
      <c r="E183" s="100"/>
      <c r="F183" s="186">
        <v>39000000</v>
      </c>
      <c r="G183" s="186">
        <v>39000000</v>
      </c>
      <c r="H183" s="101">
        <f>F183-G183</f>
        <v>0</v>
      </c>
    </row>
    <row r="184" spans="1:8" x14ac:dyDescent="0.25">
      <c r="A184" s="100"/>
      <c r="B184" s="100"/>
      <c r="C184" s="100"/>
      <c r="D184" s="184" t="s">
        <v>296</v>
      </c>
      <c r="E184" s="100"/>
      <c r="F184" s="186">
        <v>478620000</v>
      </c>
      <c r="G184" s="186">
        <v>478620000</v>
      </c>
      <c r="H184" s="101">
        <f t="shared" ref="H184:H213" si="4">F184-G184</f>
        <v>0</v>
      </c>
    </row>
    <row r="185" spans="1:8" x14ac:dyDescent="0.25">
      <c r="A185" s="100"/>
      <c r="B185" s="100"/>
      <c r="C185" s="100"/>
      <c r="D185" s="184" t="s">
        <v>297</v>
      </c>
      <c r="E185" s="100"/>
      <c r="F185" s="186">
        <v>37263300</v>
      </c>
      <c r="G185" s="186">
        <v>36694813</v>
      </c>
      <c r="H185" s="101">
        <f t="shared" si="4"/>
        <v>568487</v>
      </c>
    </row>
    <row r="186" spans="1:8" x14ac:dyDescent="0.25">
      <c r="A186" s="100"/>
      <c r="B186" s="100"/>
      <c r="C186" s="100"/>
      <c r="D186" s="184" t="s">
        <v>323</v>
      </c>
      <c r="E186" s="100"/>
      <c r="F186" s="186">
        <v>27311569</v>
      </c>
      <c r="G186" s="186">
        <v>22295611</v>
      </c>
      <c r="H186" s="101">
        <f t="shared" si="4"/>
        <v>5015958</v>
      </c>
    </row>
    <row r="187" spans="1:8" x14ac:dyDescent="0.25">
      <c r="A187" s="100"/>
      <c r="B187" s="100"/>
      <c r="C187" s="100"/>
      <c r="D187" s="184" t="s">
        <v>298</v>
      </c>
      <c r="E187" s="100"/>
      <c r="F187" s="187">
        <v>42250000</v>
      </c>
      <c r="G187" s="186">
        <v>42250000</v>
      </c>
      <c r="H187" s="101">
        <f t="shared" si="4"/>
        <v>0</v>
      </c>
    </row>
    <row r="188" spans="1:8" x14ac:dyDescent="0.25">
      <c r="A188" s="100"/>
      <c r="B188" s="100"/>
      <c r="C188" s="100"/>
      <c r="D188" s="184" t="s">
        <v>324</v>
      </c>
      <c r="E188" s="100"/>
      <c r="F188" s="186">
        <v>3000000</v>
      </c>
      <c r="G188" s="186">
        <v>3000000</v>
      </c>
      <c r="H188" s="101">
        <f t="shared" si="4"/>
        <v>0</v>
      </c>
    </row>
    <row r="189" spans="1:8" x14ac:dyDescent="0.25">
      <c r="A189" s="100"/>
      <c r="B189" s="100"/>
      <c r="C189" s="100"/>
      <c r="D189" s="184" t="s">
        <v>325</v>
      </c>
      <c r="E189" s="100"/>
      <c r="F189" s="186">
        <v>43200000</v>
      </c>
      <c r="G189" s="186">
        <v>43200000</v>
      </c>
      <c r="H189" s="101">
        <f t="shared" si="4"/>
        <v>0</v>
      </c>
    </row>
    <row r="190" spans="1:8" x14ac:dyDescent="0.25">
      <c r="A190" s="100"/>
      <c r="B190" s="100"/>
      <c r="C190" s="100"/>
      <c r="D190" s="184" t="s">
        <v>326</v>
      </c>
      <c r="E190" s="100"/>
      <c r="F190" s="186">
        <v>10500000</v>
      </c>
      <c r="G190" s="186">
        <v>10500000</v>
      </c>
      <c r="H190" s="101">
        <f t="shared" si="4"/>
        <v>0</v>
      </c>
    </row>
    <row r="191" spans="1:8" x14ac:dyDescent="0.25">
      <c r="A191" s="100"/>
      <c r="B191" s="100"/>
      <c r="C191" s="100"/>
      <c r="D191" s="184" t="s">
        <v>327</v>
      </c>
      <c r="E191" s="100"/>
      <c r="F191" s="186">
        <v>0</v>
      </c>
      <c r="G191" s="186">
        <v>0</v>
      </c>
      <c r="H191" s="101">
        <f t="shared" si="4"/>
        <v>0</v>
      </c>
    </row>
    <row r="192" spans="1:8" x14ac:dyDescent="0.25">
      <c r="A192" s="100"/>
      <c r="B192" s="100"/>
      <c r="C192" s="100"/>
      <c r="D192" s="184" t="s">
        <v>368</v>
      </c>
      <c r="E192" s="100"/>
      <c r="F192" s="186">
        <v>14800000</v>
      </c>
      <c r="G192" s="186">
        <v>0</v>
      </c>
      <c r="H192" s="101">
        <f t="shared" si="4"/>
        <v>14800000</v>
      </c>
    </row>
    <row r="193" spans="1:8" x14ac:dyDescent="0.25">
      <c r="A193" s="100"/>
      <c r="B193" s="100"/>
      <c r="C193" s="100"/>
      <c r="D193" s="184" t="s">
        <v>328</v>
      </c>
      <c r="E193" s="100"/>
      <c r="F193" s="186">
        <v>0</v>
      </c>
      <c r="G193" s="186">
        <v>0</v>
      </c>
      <c r="H193" s="101">
        <f t="shared" si="4"/>
        <v>0</v>
      </c>
    </row>
    <row r="194" spans="1:8" x14ac:dyDescent="0.25">
      <c r="A194" s="100"/>
      <c r="B194" s="100"/>
      <c r="C194" s="100"/>
      <c r="D194" s="184" t="s">
        <v>546</v>
      </c>
      <c r="E194" s="100"/>
      <c r="F194" s="186">
        <v>1200000</v>
      </c>
      <c r="G194" s="186">
        <v>1200000</v>
      </c>
      <c r="H194" s="101">
        <f t="shared" si="4"/>
        <v>0</v>
      </c>
    </row>
    <row r="195" spans="1:8" x14ac:dyDescent="0.25">
      <c r="A195" s="100"/>
      <c r="B195" s="100"/>
      <c r="C195" s="100"/>
      <c r="D195" s="184" t="s">
        <v>329</v>
      </c>
      <c r="E195" s="100"/>
      <c r="F195" s="186">
        <v>1800000</v>
      </c>
      <c r="G195" s="186">
        <v>1800000</v>
      </c>
      <c r="H195" s="101">
        <f t="shared" si="4"/>
        <v>0</v>
      </c>
    </row>
    <row r="196" spans="1:8" x14ac:dyDescent="0.25">
      <c r="A196" s="100"/>
      <c r="B196" s="100"/>
      <c r="C196" s="100"/>
      <c r="D196" s="184" t="s">
        <v>330</v>
      </c>
      <c r="E196" s="100"/>
      <c r="F196" s="186">
        <v>0</v>
      </c>
      <c r="G196" s="186">
        <v>0</v>
      </c>
      <c r="H196" s="101">
        <f t="shared" si="4"/>
        <v>0</v>
      </c>
    </row>
    <row r="197" spans="1:8" x14ac:dyDescent="0.25">
      <c r="A197" s="100"/>
      <c r="B197" s="100"/>
      <c r="C197" s="100"/>
      <c r="D197" s="184" t="s">
        <v>369</v>
      </c>
      <c r="E197" s="100"/>
      <c r="F197" s="186">
        <v>8286150</v>
      </c>
      <c r="G197" s="186">
        <v>8286000</v>
      </c>
      <c r="H197" s="101">
        <f t="shared" si="4"/>
        <v>150</v>
      </c>
    </row>
    <row r="198" spans="1:8" x14ac:dyDescent="0.25">
      <c r="A198" s="100"/>
      <c r="B198" s="100"/>
      <c r="C198" s="100"/>
      <c r="D198" s="184" t="s">
        <v>331</v>
      </c>
      <c r="E198" s="100"/>
      <c r="F198" s="186">
        <v>853104</v>
      </c>
      <c r="G198" s="186">
        <v>850000</v>
      </c>
      <c r="H198" s="101">
        <f t="shared" si="4"/>
        <v>3104</v>
      </c>
    </row>
    <row r="199" spans="1:8" x14ac:dyDescent="0.25">
      <c r="A199" s="100"/>
      <c r="B199" s="100"/>
      <c r="C199" s="100"/>
      <c r="D199" s="184" t="s">
        <v>370</v>
      </c>
      <c r="E199" s="100"/>
      <c r="F199" s="186">
        <v>0</v>
      </c>
      <c r="G199" s="186">
        <v>0</v>
      </c>
      <c r="H199" s="101">
        <f t="shared" si="4"/>
        <v>0</v>
      </c>
    </row>
    <row r="200" spans="1:8" x14ac:dyDescent="0.25">
      <c r="A200" s="100"/>
      <c r="B200" s="100"/>
      <c r="C200" s="100"/>
      <c r="D200" s="184" t="s">
        <v>332</v>
      </c>
      <c r="E200" s="100"/>
      <c r="F200" s="186">
        <v>5025000</v>
      </c>
      <c r="G200" s="186">
        <v>4950000</v>
      </c>
      <c r="H200" s="101">
        <f t="shared" si="4"/>
        <v>75000</v>
      </c>
    </row>
    <row r="201" spans="1:8" x14ac:dyDescent="0.25">
      <c r="A201" s="100"/>
      <c r="B201" s="100"/>
      <c r="C201" s="100"/>
      <c r="D201" s="184" t="s">
        <v>371</v>
      </c>
      <c r="E201" s="100"/>
      <c r="F201" s="186">
        <v>4675000</v>
      </c>
      <c r="G201" s="186">
        <v>4675000</v>
      </c>
      <c r="H201" s="101">
        <f t="shared" si="4"/>
        <v>0</v>
      </c>
    </row>
    <row r="202" spans="1:8" x14ac:dyDescent="0.25">
      <c r="A202" s="100"/>
      <c r="B202" s="100"/>
      <c r="C202" s="100"/>
      <c r="D202" s="184" t="s">
        <v>333</v>
      </c>
      <c r="E202" s="100"/>
      <c r="F202" s="186">
        <v>8856369</v>
      </c>
      <c r="G202" s="186">
        <v>8450000</v>
      </c>
      <c r="H202" s="101">
        <f t="shared" si="4"/>
        <v>406369</v>
      </c>
    </row>
    <row r="203" spans="1:8" x14ac:dyDescent="0.25">
      <c r="A203" s="100"/>
      <c r="B203" s="100"/>
      <c r="C203" s="100"/>
      <c r="D203" s="184" t="s">
        <v>334</v>
      </c>
      <c r="E203" s="100"/>
      <c r="F203" s="186">
        <v>6505000</v>
      </c>
      <c r="G203" s="186">
        <v>6505000</v>
      </c>
      <c r="H203" s="101">
        <f t="shared" si="4"/>
        <v>0</v>
      </c>
    </row>
    <row r="204" spans="1:8" x14ac:dyDescent="0.25">
      <c r="A204" s="100"/>
      <c r="B204" s="100"/>
      <c r="C204" s="100"/>
      <c r="D204" s="184" t="s">
        <v>335</v>
      </c>
      <c r="E204" s="100"/>
      <c r="F204" s="186">
        <v>0</v>
      </c>
      <c r="G204" s="186">
        <v>0</v>
      </c>
      <c r="H204" s="101">
        <f t="shared" si="4"/>
        <v>0</v>
      </c>
    </row>
    <row r="205" spans="1:8" x14ac:dyDescent="0.25">
      <c r="A205" s="100"/>
      <c r="B205" s="100"/>
      <c r="C205" s="100"/>
      <c r="D205" s="184" t="s">
        <v>336</v>
      </c>
      <c r="E205" s="100"/>
      <c r="F205" s="186">
        <v>2320000</v>
      </c>
      <c r="G205" s="186">
        <v>2320000</v>
      </c>
      <c r="H205" s="101">
        <f t="shared" si="4"/>
        <v>0</v>
      </c>
    </row>
    <row r="206" spans="1:8" x14ac:dyDescent="0.25">
      <c r="A206" s="100"/>
      <c r="B206" s="100"/>
      <c r="C206" s="100"/>
      <c r="D206" s="184" t="s">
        <v>337</v>
      </c>
      <c r="E206" s="100"/>
      <c r="F206" s="186">
        <v>1980000</v>
      </c>
      <c r="G206" s="186">
        <v>1980000</v>
      </c>
      <c r="H206" s="101">
        <f t="shared" si="4"/>
        <v>0</v>
      </c>
    </row>
    <row r="207" spans="1:8" x14ac:dyDescent="0.25">
      <c r="A207" s="100"/>
      <c r="B207" s="100"/>
      <c r="C207" s="100"/>
      <c r="D207" s="184" t="s">
        <v>338</v>
      </c>
      <c r="E207" s="100"/>
      <c r="F207" s="186">
        <v>39712500</v>
      </c>
      <c r="G207" s="186">
        <v>39712500</v>
      </c>
      <c r="H207" s="101">
        <f t="shared" si="4"/>
        <v>0</v>
      </c>
    </row>
    <row r="208" spans="1:8" x14ac:dyDescent="0.25">
      <c r="A208" s="100"/>
      <c r="B208" s="100"/>
      <c r="C208" s="100"/>
      <c r="D208" s="184" t="s">
        <v>339</v>
      </c>
      <c r="E208" s="100"/>
      <c r="F208" s="186">
        <v>0</v>
      </c>
      <c r="G208" s="186">
        <v>0</v>
      </c>
      <c r="H208" s="101">
        <f t="shared" si="4"/>
        <v>0</v>
      </c>
    </row>
    <row r="209" spans="1:8" x14ac:dyDescent="0.25">
      <c r="A209" s="100"/>
      <c r="B209" s="100"/>
      <c r="C209" s="100"/>
      <c r="D209" s="184" t="s">
        <v>340</v>
      </c>
      <c r="E209" s="100"/>
      <c r="F209" s="186">
        <v>1253431</v>
      </c>
      <c r="G209" s="186">
        <v>1253000</v>
      </c>
      <c r="H209" s="101">
        <f t="shared" si="4"/>
        <v>431</v>
      </c>
    </row>
    <row r="210" spans="1:8" x14ac:dyDescent="0.25">
      <c r="A210" s="100"/>
      <c r="B210" s="100"/>
      <c r="C210" s="100"/>
      <c r="D210" s="184" t="s">
        <v>299</v>
      </c>
      <c r="E210" s="100"/>
      <c r="F210" s="186">
        <v>6067500</v>
      </c>
      <c r="G210" s="186">
        <v>6067500</v>
      </c>
      <c r="H210" s="101">
        <f t="shared" si="4"/>
        <v>0</v>
      </c>
    </row>
    <row r="211" spans="1:8" x14ac:dyDescent="0.25">
      <c r="A211" s="100"/>
      <c r="B211" s="100"/>
      <c r="C211" s="100"/>
      <c r="D211" s="184" t="s">
        <v>341</v>
      </c>
      <c r="E211" s="100"/>
      <c r="F211" s="186">
        <v>0</v>
      </c>
      <c r="G211" s="186">
        <v>0</v>
      </c>
      <c r="H211" s="101">
        <f t="shared" si="4"/>
        <v>0</v>
      </c>
    </row>
    <row r="212" spans="1:8" x14ac:dyDescent="0.25">
      <c r="A212" s="100"/>
      <c r="B212" s="100"/>
      <c r="C212" s="100"/>
      <c r="D212" s="184" t="s">
        <v>342</v>
      </c>
      <c r="E212" s="100"/>
      <c r="F212" s="186">
        <v>0</v>
      </c>
      <c r="G212" s="186">
        <v>0</v>
      </c>
      <c r="H212" s="101">
        <f t="shared" si="4"/>
        <v>0</v>
      </c>
    </row>
    <row r="213" spans="1:8" x14ac:dyDescent="0.25">
      <c r="A213" s="100"/>
      <c r="B213" s="100"/>
      <c r="C213" s="100"/>
      <c r="D213" s="184" t="s">
        <v>343</v>
      </c>
      <c r="E213" s="100"/>
      <c r="F213" s="186">
        <v>0</v>
      </c>
      <c r="G213" s="186">
        <v>0</v>
      </c>
      <c r="H213" s="101">
        <f t="shared" si="4"/>
        <v>0</v>
      </c>
    </row>
    <row r="214" spans="1:8" x14ac:dyDescent="0.25">
      <c r="A214" s="100"/>
      <c r="B214" s="100"/>
      <c r="C214" s="100"/>
      <c r="D214" s="188"/>
      <c r="E214" s="100"/>
      <c r="F214" s="175">
        <f>SUM(F183:F213)</f>
        <v>784478923</v>
      </c>
      <c r="G214" s="175">
        <f>SUM(G183:G213)</f>
        <v>763609424</v>
      </c>
      <c r="H214" s="175">
        <f>SUM(H183:H213)</f>
        <v>20869499</v>
      </c>
    </row>
    <row r="215" spans="1:8" x14ac:dyDescent="0.25">
      <c r="A215" s="100"/>
      <c r="B215" s="100"/>
      <c r="C215" s="100" t="s">
        <v>135</v>
      </c>
      <c r="D215" s="100"/>
      <c r="E215" s="100"/>
      <c r="F215" s="101"/>
      <c r="G215" s="101"/>
      <c r="H215" s="101"/>
    </row>
    <row r="216" spans="1:8" x14ac:dyDescent="0.25">
      <c r="A216" s="100"/>
      <c r="B216" s="100"/>
      <c r="C216" s="100"/>
      <c r="D216" s="184" t="s">
        <v>344</v>
      </c>
      <c r="E216" s="100"/>
      <c r="F216" s="186">
        <v>33600000</v>
      </c>
      <c r="G216" s="186">
        <v>33600000</v>
      </c>
      <c r="H216" s="101">
        <f>F216-G216</f>
        <v>0</v>
      </c>
    </row>
    <row r="217" spans="1:8" x14ac:dyDescent="0.25">
      <c r="A217" s="100"/>
      <c r="B217" s="100"/>
      <c r="C217" s="100"/>
      <c r="D217" s="184" t="s">
        <v>372</v>
      </c>
      <c r="E217" s="100"/>
      <c r="F217" s="186">
        <v>0</v>
      </c>
      <c r="G217" s="186">
        <v>0</v>
      </c>
      <c r="H217" s="101">
        <f t="shared" ref="H217:H231" si="5">F217-G217</f>
        <v>0</v>
      </c>
    </row>
    <row r="218" spans="1:8" x14ac:dyDescent="0.25">
      <c r="A218" s="100"/>
      <c r="B218" s="100"/>
      <c r="C218" s="100"/>
      <c r="D218" s="184" t="s">
        <v>345</v>
      </c>
      <c r="E218" s="100"/>
      <c r="F218" s="186">
        <v>6750000</v>
      </c>
      <c r="G218" s="186">
        <v>6750000</v>
      </c>
      <c r="H218" s="101">
        <f t="shared" si="5"/>
        <v>0</v>
      </c>
    </row>
    <row r="219" spans="1:8" x14ac:dyDescent="0.25">
      <c r="A219" s="100"/>
      <c r="B219" s="100"/>
      <c r="C219" s="100"/>
      <c r="D219" s="184" t="s">
        <v>346</v>
      </c>
      <c r="E219" s="100"/>
      <c r="F219" s="186">
        <v>0</v>
      </c>
      <c r="G219" s="186">
        <v>0</v>
      </c>
      <c r="H219" s="101">
        <f t="shared" si="5"/>
        <v>0</v>
      </c>
    </row>
    <row r="220" spans="1:8" x14ac:dyDescent="0.25">
      <c r="A220" s="100"/>
      <c r="B220" s="100"/>
      <c r="C220" s="100"/>
      <c r="D220" s="184" t="s">
        <v>347</v>
      </c>
      <c r="E220" s="100"/>
      <c r="F220" s="186">
        <v>10395000</v>
      </c>
      <c r="G220" s="186">
        <v>10395000</v>
      </c>
      <c r="H220" s="101">
        <f t="shared" si="5"/>
        <v>0</v>
      </c>
    </row>
    <row r="221" spans="1:8" x14ac:dyDescent="0.25">
      <c r="A221" s="100"/>
      <c r="B221" s="100"/>
      <c r="C221" s="100"/>
      <c r="D221" s="184" t="s">
        <v>348</v>
      </c>
      <c r="E221" s="100"/>
      <c r="F221" s="186">
        <v>0</v>
      </c>
      <c r="G221" s="186">
        <v>0</v>
      </c>
      <c r="H221" s="101">
        <f t="shared" si="5"/>
        <v>0</v>
      </c>
    </row>
    <row r="222" spans="1:8" x14ac:dyDescent="0.25">
      <c r="A222" s="100"/>
      <c r="B222" s="100"/>
      <c r="C222" s="100"/>
      <c r="D222" s="184" t="s">
        <v>349</v>
      </c>
      <c r="E222" s="100"/>
      <c r="F222" s="186">
        <v>49800000</v>
      </c>
      <c r="G222" s="186">
        <v>49800000</v>
      </c>
      <c r="H222" s="101">
        <f t="shared" si="5"/>
        <v>0</v>
      </c>
    </row>
    <row r="223" spans="1:8" x14ac:dyDescent="0.25">
      <c r="A223" s="100"/>
      <c r="B223" s="100"/>
      <c r="C223" s="100"/>
      <c r="D223" s="184" t="s">
        <v>373</v>
      </c>
      <c r="E223" s="100"/>
      <c r="F223" s="186">
        <v>0</v>
      </c>
      <c r="G223" s="186">
        <v>0</v>
      </c>
      <c r="H223" s="101">
        <f t="shared" si="5"/>
        <v>0</v>
      </c>
    </row>
    <row r="224" spans="1:8" x14ac:dyDescent="0.25">
      <c r="A224" s="100"/>
      <c r="B224" s="100"/>
      <c r="C224" s="100"/>
      <c r="D224" s="184" t="s">
        <v>547</v>
      </c>
      <c r="E224" s="100"/>
      <c r="F224" s="186">
        <v>150000000</v>
      </c>
      <c r="G224" s="186">
        <v>150000000</v>
      </c>
      <c r="H224" s="101">
        <f t="shared" si="5"/>
        <v>0</v>
      </c>
    </row>
    <row r="225" spans="1:8" x14ac:dyDescent="0.25">
      <c r="A225" s="100"/>
      <c r="B225" s="100"/>
      <c r="C225" s="100"/>
      <c r="D225" s="184" t="s">
        <v>549</v>
      </c>
      <c r="E225" s="100"/>
      <c r="F225" s="186">
        <v>50000000</v>
      </c>
      <c r="G225" s="186">
        <v>50000000</v>
      </c>
      <c r="H225" s="101">
        <f t="shared" si="5"/>
        <v>0</v>
      </c>
    </row>
    <row r="226" spans="1:8" x14ac:dyDescent="0.25">
      <c r="A226" s="100"/>
      <c r="B226" s="100"/>
      <c r="C226" s="100"/>
      <c r="D226" s="184" t="s">
        <v>350</v>
      </c>
      <c r="E226" s="100"/>
      <c r="F226" s="186">
        <v>0</v>
      </c>
      <c r="G226" s="186">
        <v>0</v>
      </c>
      <c r="H226" s="101">
        <f t="shared" si="5"/>
        <v>0</v>
      </c>
    </row>
    <row r="227" spans="1:8" x14ac:dyDescent="0.25">
      <c r="A227" s="100"/>
      <c r="B227" s="100"/>
      <c r="C227" s="100"/>
      <c r="D227" s="184" t="s">
        <v>548</v>
      </c>
      <c r="E227" s="100"/>
      <c r="F227" s="186">
        <v>190178000</v>
      </c>
      <c r="G227" s="186">
        <v>190178000</v>
      </c>
      <c r="H227" s="101">
        <f t="shared" si="5"/>
        <v>0</v>
      </c>
    </row>
    <row r="228" spans="1:8" x14ac:dyDescent="0.25">
      <c r="A228" s="100"/>
      <c r="B228" s="100"/>
      <c r="C228" s="100"/>
      <c r="D228" s="184" t="s">
        <v>351</v>
      </c>
      <c r="E228" s="100"/>
      <c r="F228" s="186">
        <v>0</v>
      </c>
      <c r="G228" s="186">
        <v>0</v>
      </c>
      <c r="H228" s="101">
        <f t="shared" si="5"/>
        <v>0</v>
      </c>
    </row>
    <row r="229" spans="1:8" x14ac:dyDescent="0.25">
      <c r="A229" s="100"/>
      <c r="B229" s="100"/>
      <c r="C229" s="100"/>
      <c r="D229" s="184" t="s">
        <v>374</v>
      </c>
      <c r="E229" s="100"/>
      <c r="F229" s="186">
        <v>62257500</v>
      </c>
      <c r="G229" s="186">
        <v>62257500</v>
      </c>
      <c r="H229" s="101">
        <f t="shared" si="5"/>
        <v>0</v>
      </c>
    </row>
    <row r="230" spans="1:8" x14ac:dyDescent="0.25">
      <c r="A230" s="100"/>
      <c r="B230" s="100"/>
      <c r="C230" s="100"/>
      <c r="D230" s="184" t="s">
        <v>352</v>
      </c>
      <c r="E230" s="100"/>
      <c r="F230" s="186">
        <v>0</v>
      </c>
      <c r="G230" s="186">
        <v>0</v>
      </c>
      <c r="H230" s="101">
        <f t="shared" si="5"/>
        <v>0</v>
      </c>
    </row>
    <row r="231" spans="1:8" x14ac:dyDescent="0.25">
      <c r="A231" s="100"/>
      <c r="B231" s="100"/>
      <c r="C231" s="100"/>
      <c r="D231" s="184" t="s">
        <v>550</v>
      </c>
      <c r="E231" s="100"/>
      <c r="F231" s="186">
        <v>6000000</v>
      </c>
      <c r="G231" s="186">
        <v>6000000</v>
      </c>
      <c r="H231" s="101">
        <f t="shared" si="5"/>
        <v>0</v>
      </c>
    </row>
    <row r="232" spans="1:8" x14ac:dyDescent="0.25">
      <c r="A232" s="100"/>
      <c r="B232" s="100"/>
      <c r="C232" s="100"/>
      <c r="D232" s="188"/>
      <c r="E232" s="100"/>
      <c r="F232" s="175">
        <f>SUM(F216:F231)</f>
        <v>558980500</v>
      </c>
      <c r="G232" s="175">
        <f>SUM(G216:G231)</f>
        <v>558980500</v>
      </c>
      <c r="H232" s="175">
        <f>SUM(H216:H231)</f>
        <v>0</v>
      </c>
    </row>
    <row r="233" spans="1:8" x14ac:dyDescent="0.25">
      <c r="A233" s="100"/>
      <c r="B233" s="100"/>
      <c r="C233" s="100" t="s">
        <v>71</v>
      </c>
      <c r="D233" s="100"/>
      <c r="E233" s="100"/>
      <c r="F233" s="101"/>
      <c r="G233" s="101"/>
      <c r="H233" s="101"/>
    </row>
    <row r="234" spans="1:8" x14ac:dyDescent="0.25">
      <c r="A234" s="100"/>
      <c r="B234" s="100"/>
      <c r="C234" s="100"/>
      <c r="D234" s="184" t="s">
        <v>375</v>
      </c>
      <c r="E234" s="100"/>
      <c r="F234" s="186">
        <v>1269700</v>
      </c>
      <c r="G234" s="186">
        <v>1269500</v>
      </c>
      <c r="H234" s="101">
        <f>F234-G234</f>
        <v>200</v>
      </c>
    </row>
    <row r="235" spans="1:8" x14ac:dyDescent="0.25">
      <c r="A235" s="100"/>
      <c r="B235" s="100"/>
      <c r="C235" s="100"/>
      <c r="D235" s="184" t="s">
        <v>376</v>
      </c>
      <c r="E235" s="100"/>
      <c r="F235" s="186">
        <v>0</v>
      </c>
      <c r="G235" s="186">
        <v>0</v>
      </c>
      <c r="H235" s="101">
        <f t="shared" ref="H235:H248" si="6">F235-G235</f>
        <v>0</v>
      </c>
    </row>
    <row r="236" spans="1:8" x14ac:dyDescent="0.25">
      <c r="A236" s="100"/>
      <c r="B236" s="100"/>
      <c r="C236" s="100"/>
      <c r="D236" s="184" t="s">
        <v>353</v>
      </c>
      <c r="E236" s="100"/>
      <c r="F236" s="186">
        <v>0</v>
      </c>
      <c r="G236" s="186">
        <v>0</v>
      </c>
      <c r="H236" s="101">
        <f t="shared" si="6"/>
        <v>0</v>
      </c>
    </row>
    <row r="237" spans="1:8" x14ac:dyDescent="0.25">
      <c r="A237" s="100"/>
      <c r="B237" s="100"/>
      <c r="C237" s="100"/>
      <c r="D237" s="184" t="s">
        <v>377</v>
      </c>
      <c r="E237" s="100"/>
      <c r="F237" s="186">
        <v>0</v>
      </c>
      <c r="G237" s="186">
        <v>0</v>
      </c>
      <c r="H237" s="101">
        <f t="shared" si="6"/>
        <v>0</v>
      </c>
    </row>
    <row r="238" spans="1:8" x14ac:dyDescent="0.25">
      <c r="A238" s="100"/>
      <c r="B238" s="100"/>
      <c r="C238" s="100"/>
      <c r="D238" s="184" t="s">
        <v>378</v>
      </c>
      <c r="E238" s="100"/>
      <c r="F238" s="186">
        <v>0</v>
      </c>
      <c r="G238" s="186">
        <v>0</v>
      </c>
      <c r="H238" s="101">
        <f t="shared" si="6"/>
        <v>0</v>
      </c>
    </row>
    <row r="239" spans="1:8" x14ac:dyDescent="0.25">
      <c r="A239" s="100"/>
      <c r="B239" s="100"/>
      <c r="C239" s="100"/>
      <c r="D239" s="184" t="s">
        <v>379</v>
      </c>
      <c r="E239" s="100"/>
      <c r="F239" s="186">
        <v>0</v>
      </c>
      <c r="G239" s="186">
        <v>0</v>
      </c>
      <c r="H239" s="101">
        <f t="shared" si="6"/>
        <v>0</v>
      </c>
    </row>
    <row r="240" spans="1:8" x14ac:dyDescent="0.25">
      <c r="A240" s="100"/>
      <c r="B240" s="100"/>
      <c r="C240" s="100"/>
      <c r="D240" s="184" t="s">
        <v>354</v>
      </c>
      <c r="E240" s="100"/>
      <c r="F240" s="186">
        <v>0</v>
      </c>
      <c r="G240" s="186">
        <v>0</v>
      </c>
      <c r="H240" s="101">
        <f t="shared" si="6"/>
        <v>0</v>
      </c>
    </row>
    <row r="241" spans="1:8" x14ac:dyDescent="0.25">
      <c r="A241" s="100"/>
      <c r="B241" s="100"/>
      <c r="C241" s="100"/>
      <c r="D241" s="184" t="s">
        <v>355</v>
      </c>
      <c r="E241" s="100"/>
      <c r="F241" s="186">
        <v>1365000</v>
      </c>
      <c r="G241" s="186">
        <v>1365000</v>
      </c>
      <c r="H241" s="101">
        <f t="shared" si="6"/>
        <v>0</v>
      </c>
    </row>
    <row r="242" spans="1:8" x14ac:dyDescent="0.25">
      <c r="A242" s="100"/>
      <c r="B242" s="100"/>
      <c r="C242" s="100"/>
      <c r="D242" s="184" t="s">
        <v>356</v>
      </c>
      <c r="E242" s="100"/>
      <c r="F242" s="186">
        <v>0</v>
      </c>
      <c r="G242" s="186">
        <v>0</v>
      </c>
      <c r="H242" s="101">
        <f t="shared" si="6"/>
        <v>0</v>
      </c>
    </row>
    <row r="243" spans="1:8" x14ac:dyDescent="0.25">
      <c r="A243" s="100"/>
      <c r="B243" s="100"/>
      <c r="C243" s="100"/>
      <c r="D243" s="184" t="s">
        <v>85</v>
      </c>
      <c r="E243" s="100"/>
      <c r="F243" s="186">
        <v>0</v>
      </c>
      <c r="G243" s="186">
        <v>0</v>
      </c>
      <c r="H243" s="101">
        <f t="shared" si="6"/>
        <v>0</v>
      </c>
    </row>
    <row r="244" spans="1:8" x14ac:dyDescent="0.25">
      <c r="A244" s="100"/>
      <c r="B244" s="100"/>
      <c r="C244" s="100"/>
      <c r="D244" s="184" t="s">
        <v>357</v>
      </c>
      <c r="E244" s="100"/>
      <c r="F244" s="186">
        <v>0</v>
      </c>
      <c r="G244" s="186">
        <v>0</v>
      </c>
      <c r="H244" s="101">
        <f t="shared" si="6"/>
        <v>0</v>
      </c>
    </row>
    <row r="245" spans="1:8" x14ac:dyDescent="0.25">
      <c r="A245" s="100"/>
      <c r="B245" s="100"/>
      <c r="C245" s="100"/>
      <c r="D245" s="184" t="s">
        <v>358</v>
      </c>
      <c r="E245" s="100"/>
      <c r="F245" s="186">
        <v>0</v>
      </c>
      <c r="G245" s="186">
        <v>0</v>
      </c>
      <c r="H245" s="101">
        <f t="shared" si="6"/>
        <v>0</v>
      </c>
    </row>
    <row r="246" spans="1:8" x14ac:dyDescent="0.25">
      <c r="A246" s="100"/>
      <c r="B246" s="100"/>
      <c r="C246" s="100"/>
      <c r="D246" s="184" t="s">
        <v>359</v>
      </c>
      <c r="E246" s="100"/>
      <c r="F246" s="186">
        <v>0</v>
      </c>
      <c r="G246" s="186">
        <v>0</v>
      </c>
      <c r="H246" s="101">
        <f t="shared" si="6"/>
        <v>0</v>
      </c>
    </row>
    <row r="247" spans="1:8" x14ac:dyDescent="0.25">
      <c r="A247" s="100"/>
      <c r="B247" s="100"/>
      <c r="C247" s="100"/>
      <c r="D247" s="184" t="s">
        <v>360</v>
      </c>
      <c r="E247" s="100"/>
      <c r="F247" s="186">
        <v>1140000</v>
      </c>
      <c r="G247" s="186">
        <v>1140000</v>
      </c>
      <c r="H247" s="101">
        <f t="shared" si="6"/>
        <v>0</v>
      </c>
    </row>
    <row r="248" spans="1:8" x14ac:dyDescent="0.25">
      <c r="A248" s="100"/>
      <c r="B248" s="100"/>
      <c r="C248" s="100"/>
      <c r="D248" s="184" t="s">
        <v>82</v>
      </c>
      <c r="E248" s="100"/>
      <c r="F248" s="186">
        <v>1275000</v>
      </c>
      <c r="G248" s="186">
        <v>1275000</v>
      </c>
      <c r="H248" s="101">
        <f t="shared" si="6"/>
        <v>0</v>
      </c>
    </row>
    <row r="249" spans="1:8" x14ac:dyDescent="0.25">
      <c r="A249" s="100"/>
      <c r="B249" s="100"/>
      <c r="C249" s="100"/>
      <c r="D249" s="188"/>
      <c r="E249" s="100"/>
      <c r="F249" s="175">
        <f>SUM(F234:F248)</f>
        <v>5049700</v>
      </c>
      <c r="G249" s="175">
        <f>SUM(G234:G248)</f>
        <v>5049500</v>
      </c>
      <c r="H249" s="175">
        <f>SUM(H234:H248)</f>
        <v>200</v>
      </c>
    </row>
    <row r="250" spans="1:8" x14ac:dyDescent="0.25">
      <c r="A250" s="100"/>
      <c r="B250" s="100"/>
      <c r="C250" s="100" t="s">
        <v>73</v>
      </c>
      <c r="D250" s="100"/>
      <c r="E250" s="100"/>
      <c r="F250" s="101"/>
      <c r="G250" s="101"/>
      <c r="H250" s="101"/>
    </row>
    <row r="251" spans="1:8" x14ac:dyDescent="0.25">
      <c r="A251" s="100"/>
      <c r="B251" s="100"/>
      <c r="C251" s="100"/>
      <c r="D251" s="184" t="s">
        <v>361</v>
      </c>
      <c r="E251" s="100"/>
      <c r="F251" s="189">
        <v>0</v>
      </c>
      <c r="G251" s="189">
        <v>0</v>
      </c>
      <c r="H251" s="101">
        <f t="shared" ref="H251:H256" si="7">F251-G251</f>
        <v>0</v>
      </c>
    </row>
    <row r="252" spans="1:8" x14ac:dyDescent="0.25">
      <c r="A252" s="100"/>
      <c r="B252" s="100"/>
      <c r="C252" s="100"/>
      <c r="D252" s="184" t="s">
        <v>380</v>
      </c>
      <c r="E252" s="100"/>
      <c r="F252" s="189">
        <v>0</v>
      </c>
      <c r="G252" s="189">
        <v>0</v>
      </c>
      <c r="H252" s="101">
        <f>F252-G252</f>
        <v>0</v>
      </c>
    </row>
    <row r="253" spans="1:8" x14ac:dyDescent="0.25">
      <c r="A253" s="100"/>
      <c r="B253" s="100"/>
      <c r="C253" s="100"/>
      <c r="D253" s="184" t="s">
        <v>381</v>
      </c>
      <c r="E253" s="100"/>
      <c r="F253" s="189">
        <v>0</v>
      </c>
      <c r="G253" s="189">
        <v>0</v>
      </c>
      <c r="H253" s="101">
        <f t="shared" si="7"/>
        <v>0</v>
      </c>
    </row>
    <row r="254" spans="1:8" x14ac:dyDescent="0.25">
      <c r="A254" s="100"/>
      <c r="B254" s="100"/>
      <c r="C254" s="100"/>
      <c r="D254" s="184" t="s">
        <v>382</v>
      </c>
      <c r="E254" s="100"/>
      <c r="F254" s="189">
        <v>0</v>
      </c>
      <c r="G254" s="189">
        <v>0</v>
      </c>
      <c r="H254" s="101">
        <f t="shared" si="7"/>
        <v>0</v>
      </c>
    </row>
    <row r="255" spans="1:8" x14ac:dyDescent="0.25">
      <c r="A255" s="100"/>
      <c r="B255" s="100"/>
      <c r="C255" s="100"/>
      <c r="D255" s="184" t="s">
        <v>362</v>
      </c>
      <c r="E255" s="100"/>
      <c r="F255" s="189">
        <v>0</v>
      </c>
      <c r="G255" s="189">
        <v>0</v>
      </c>
      <c r="H255" s="101">
        <f t="shared" si="7"/>
        <v>0</v>
      </c>
    </row>
    <row r="256" spans="1:8" x14ac:dyDescent="0.25">
      <c r="A256" s="100"/>
      <c r="B256" s="100"/>
      <c r="C256" s="100"/>
      <c r="D256" s="184" t="s">
        <v>363</v>
      </c>
      <c r="E256" s="100"/>
      <c r="F256" s="190">
        <v>0</v>
      </c>
      <c r="G256" s="190">
        <v>0</v>
      </c>
      <c r="H256" s="101">
        <f t="shared" si="7"/>
        <v>0</v>
      </c>
    </row>
    <row r="257" spans="1:8" x14ac:dyDescent="0.25">
      <c r="A257" s="100"/>
      <c r="B257" s="100"/>
      <c r="C257" s="100"/>
      <c r="D257" s="100"/>
      <c r="E257" s="100"/>
      <c r="F257" s="175">
        <f>SUM(F251:F256)</f>
        <v>0</v>
      </c>
      <c r="G257" s="175">
        <f>SUM(G251:G256)</f>
        <v>0</v>
      </c>
      <c r="H257" s="175">
        <f>SUM(H251:H256)</f>
        <v>0</v>
      </c>
    </row>
    <row r="258" spans="1:8" x14ac:dyDescent="0.25">
      <c r="A258" s="100"/>
      <c r="B258" s="100"/>
      <c r="C258" s="100"/>
      <c r="D258" s="100"/>
      <c r="E258" s="100"/>
      <c r="F258" s="191"/>
      <c r="G258" s="191"/>
      <c r="H258" s="191"/>
    </row>
    <row r="259" spans="1:8" x14ac:dyDescent="0.25">
      <c r="A259" s="100"/>
      <c r="B259" s="100"/>
      <c r="C259" s="192" t="s">
        <v>291</v>
      </c>
      <c r="D259" s="100"/>
      <c r="E259" s="100"/>
      <c r="F259" s="191"/>
      <c r="G259" s="191"/>
      <c r="H259" s="191"/>
    </row>
    <row r="260" spans="1:8" x14ac:dyDescent="0.25">
      <c r="A260" s="100"/>
      <c r="B260" s="100"/>
      <c r="C260" s="100"/>
      <c r="D260" s="184" t="s">
        <v>364</v>
      </c>
      <c r="E260" s="100"/>
      <c r="F260" s="189">
        <v>534387000</v>
      </c>
      <c r="G260" s="193">
        <v>534387000</v>
      </c>
      <c r="H260" s="194">
        <f>F260-G260</f>
        <v>0</v>
      </c>
    </row>
    <row r="261" spans="1:8" x14ac:dyDescent="0.25">
      <c r="A261" s="100"/>
      <c r="B261" s="100"/>
      <c r="C261" s="100"/>
      <c r="D261" s="100"/>
      <c r="E261" s="100"/>
      <c r="F261" s="175">
        <f>SUM(F260:F260)</f>
        <v>534387000</v>
      </c>
      <c r="G261" s="175">
        <f>SUM(G260:G260)</f>
        <v>534387000</v>
      </c>
      <c r="H261" s="175">
        <f>SUM(H260:H260)</f>
        <v>0</v>
      </c>
    </row>
    <row r="262" spans="1:8" x14ac:dyDescent="0.25">
      <c r="A262" s="100"/>
      <c r="B262" s="100"/>
      <c r="C262" s="100"/>
      <c r="D262" s="100"/>
      <c r="E262" s="100"/>
      <c r="F262" s="191"/>
      <c r="G262" s="191"/>
      <c r="H262" s="191"/>
    </row>
    <row r="263" spans="1:8" x14ac:dyDescent="0.25">
      <c r="A263" s="100"/>
      <c r="B263" s="178" t="s">
        <v>277</v>
      </c>
      <c r="C263" s="100" t="s">
        <v>155</v>
      </c>
      <c r="D263" s="100"/>
      <c r="E263" s="100"/>
      <c r="F263" s="101"/>
      <c r="G263" s="101"/>
      <c r="H263" s="101"/>
    </row>
    <row r="264" spans="1:8" x14ac:dyDescent="0.25">
      <c r="A264" s="100"/>
      <c r="B264" s="100"/>
      <c r="C264" s="100" t="s">
        <v>551</v>
      </c>
      <c r="D264" s="100"/>
      <c r="E264" s="100"/>
      <c r="F264" s="101"/>
      <c r="G264" s="101"/>
      <c r="H264" s="101"/>
    </row>
    <row r="265" spans="1:8" x14ac:dyDescent="0.25">
      <c r="A265" s="100"/>
      <c r="B265" s="100"/>
      <c r="C265" s="100"/>
      <c r="D265" s="100"/>
      <c r="E265" s="100"/>
      <c r="F265" s="174" t="s">
        <v>8</v>
      </c>
      <c r="G265" s="174" t="s">
        <v>9</v>
      </c>
      <c r="H265" s="174" t="s">
        <v>63</v>
      </c>
    </row>
    <row r="266" spans="1:8" x14ac:dyDescent="0.25">
      <c r="A266" s="100"/>
      <c r="B266" s="100"/>
      <c r="C266" s="100" t="s">
        <v>156</v>
      </c>
      <c r="D266" s="100"/>
      <c r="E266" s="100"/>
      <c r="F266" s="101">
        <v>121634408</v>
      </c>
      <c r="G266" s="101">
        <v>125958019</v>
      </c>
      <c r="H266" s="101">
        <f>F266-G266</f>
        <v>-4323611</v>
      </c>
    </row>
    <row r="267" spans="1:8" x14ac:dyDescent="0.25">
      <c r="A267" s="100"/>
      <c r="B267" s="100"/>
      <c r="C267" s="100" t="s">
        <v>157</v>
      </c>
      <c r="D267" s="100"/>
      <c r="E267" s="100"/>
      <c r="F267" s="101">
        <v>0</v>
      </c>
      <c r="G267" s="101">
        <v>0</v>
      </c>
      <c r="H267" s="101">
        <f>F267-G267</f>
        <v>0</v>
      </c>
    </row>
    <row r="268" spans="1:8" x14ac:dyDescent="0.25">
      <c r="A268" s="100"/>
      <c r="B268" s="100"/>
      <c r="C268" s="100"/>
      <c r="D268" s="100"/>
      <c r="E268" s="100"/>
      <c r="F268" s="175">
        <f>F266-F267</f>
        <v>121634408</v>
      </c>
      <c r="G268" s="175">
        <f>G266-G267</f>
        <v>125958019</v>
      </c>
      <c r="H268" s="175">
        <f>H266-H267</f>
        <v>-4323611</v>
      </c>
    </row>
    <row r="269" spans="1:8" x14ac:dyDescent="0.25">
      <c r="A269" s="100"/>
      <c r="B269" s="100"/>
      <c r="C269" s="100" t="s">
        <v>158</v>
      </c>
      <c r="D269" s="100"/>
      <c r="E269" s="100"/>
      <c r="F269" s="101"/>
      <c r="G269" s="101"/>
      <c r="H269" s="101"/>
    </row>
    <row r="270" spans="1:8" x14ac:dyDescent="0.25">
      <c r="A270" s="100"/>
      <c r="B270" s="100"/>
      <c r="C270" s="100"/>
      <c r="D270" s="100" t="s">
        <v>159</v>
      </c>
      <c r="E270" s="100"/>
      <c r="F270" s="101">
        <f>F266</f>
        <v>121634408</v>
      </c>
      <c r="G270" s="101">
        <f>G266</f>
        <v>125958019</v>
      </c>
      <c r="H270" s="101">
        <f>F270-G270</f>
        <v>-4323611</v>
      </c>
    </row>
    <row r="271" spans="1:8" x14ac:dyDescent="0.25">
      <c r="A271" s="100"/>
      <c r="B271" s="100"/>
      <c r="C271" s="100"/>
      <c r="D271" s="100"/>
      <c r="E271" s="100"/>
      <c r="F271" s="175">
        <f>F270</f>
        <v>121634408</v>
      </c>
      <c r="G271" s="175">
        <f>G270</f>
        <v>125958019</v>
      </c>
      <c r="H271" s="175">
        <f>H270</f>
        <v>-4323611</v>
      </c>
    </row>
    <row r="272" spans="1:8" x14ac:dyDescent="0.25">
      <c r="A272" s="100"/>
      <c r="B272" s="100"/>
      <c r="C272" s="100"/>
      <c r="D272" s="100"/>
      <c r="E272" s="100"/>
      <c r="F272" s="101"/>
      <c r="G272" s="101"/>
      <c r="H272" s="101"/>
    </row>
    <row r="273" spans="1:10" x14ac:dyDescent="0.25">
      <c r="A273" s="100"/>
      <c r="B273" s="178" t="s">
        <v>163</v>
      </c>
      <c r="C273" s="100"/>
      <c r="D273" s="100"/>
      <c r="E273" s="100"/>
      <c r="F273" s="101"/>
      <c r="G273" s="101"/>
      <c r="H273" s="101"/>
    </row>
    <row r="274" spans="1:10" x14ac:dyDescent="0.25">
      <c r="A274" s="100"/>
      <c r="B274" s="100"/>
      <c r="C274" s="100" t="s">
        <v>161</v>
      </c>
      <c r="D274" s="100"/>
      <c r="E274" s="100"/>
      <c r="F274" s="101"/>
      <c r="G274" s="101"/>
      <c r="H274" s="101"/>
    </row>
    <row r="275" spans="1:10" s="25" customFormat="1" ht="30" x14ac:dyDescent="0.25">
      <c r="A275" s="195"/>
      <c r="B275" s="195"/>
      <c r="C275" s="195"/>
      <c r="D275" s="195"/>
      <c r="E275" s="195"/>
      <c r="F275" s="196">
        <v>2019</v>
      </c>
      <c r="G275" s="196">
        <v>2020</v>
      </c>
      <c r="H275" s="197" t="s">
        <v>162</v>
      </c>
    </row>
    <row r="276" spans="1:10" x14ac:dyDescent="0.25">
      <c r="A276" s="100"/>
      <c r="B276" s="100"/>
      <c r="C276" s="100" t="s">
        <v>176</v>
      </c>
      <c r="D276" s="100"/>
      <c r="E276" s="100"/>
      <c r="F276" s="101">
        <v>0</v>
      </c>
      <c r="G276" s="101">
        <v>0</v>
      </c>
      <c r="H276" s="101">
        <f>G276-F276</f>
        <v>0</v>
      </c>
    </row>
    <row r="277" spans="1:10" x14ac:dyDescent="0.25">
      <c r="A277" s="100"/>
      <c r="B277" s="100"/>
      <c r="C277" s="100" t="s">
        <v>177</v>
      </c>
      <c r="D277" s="100"/>
      <c r="E277" s="100"/>
      <c r="F277" s="182">
        <v>92900000</v>
      </c>
      <c r="G277" s="101">
        <v>137324150</v>
      </c>
      <c r="H277" s="101">
        <f>G277-F277</f>
        <v>44424150</v>
      </c>
    </row>
    <row r="278" spans="1:10" x14ac:dyDescent="0.25">
      <c r="A278" s="100"/>
      <c r="B278" s="100"/>
      <c r="C278" s="100" t="s">
        <v>178</v>
      </c>
      <c r="D278" s="100"/>
      <c r="E278" s="100"/>
      <c r="F278" s="198">
        <v>1125632500</v>
      </c>
      <c r="G278" s="101">
        <v>1175632500</v>
      </c>
      <c r="H278" s="101">
        <f>G278-F278</f>
        <v>50000000</v>
      </c>
    </row>
    <row r="279" spans="1:10" x14ac:dyDescent="0.25">
      <c r="A279" s="100"/>
      <c r="B279" s="100"/>
      <c r="C279" s="100" t="s">
        <v>179</v>
      </c>
      <c r="D279" s="100"/>
      <c r="E279" s="100"/>
      <c r="F279" s="182">
        <v>1476516500</v>
      </c>
      <c r="G279" s="101">
        <v>1810012000</v>
      </c>
      <c r="H279" s="101">
        <f>G279-F279</f>
        <v>333495500</v>
      </c>
    </row>
    <row r="280" spans="1:10" x14ac:dyDescent="0.25">
      <c r="A280" s="100"/>
      <c r="B280" s="100"/>
      <c r="C280" s="100"/>
      <c r="D280" s="100"/>
      <c r="E280" s="100"/>
      <c r="F280" s="175">
        <f>SUM(F276:F279)</f>
        <v>2695049000</v>
      </c>
      <c r="G280" s="175">
        <f>SUM(G276:G279)</f>
        <v>3122968650</v>
      </c>
      <c r="H280" s="175">
        <f>SUM(H276:H279)</f>
        <v>427919650</v>
      </c>
      <c r="J280" s="14"/>
    </row>
    <row r="281" spans="1:10" x14ac:dyDescent="0.25">
      <c r="A281" s="100"/>
      <c r="B281" s="100"/>
      <c r="C281" s="100"/>
      <c r="D281" s="100"/>
      <c r="E281" s="100"/>
      <c r="F281" s="101"/>
      <c r="G281" s="101"/>
      <c r="H281" s="101"/>
    </row>
    <row r="282" spans="1:10" x14ac:dyDescent="0.25">
      <c r="A282" s="100"/>
      <c r="B282" s="178" t="s">
        <v>278</v>
      </c>
      <c r="C282" s="100" t="s">
        <v>160</v>
      </c>
      <c r="D282" s="100"/>
      <c r="E282" s="100"/>
      <c r="F282" s="101"/>
      <c r="G282" s="101"/>
      <c r="H282" s="101"/>
    </row>
    <row r="283" spans="1:10" x14ac:dyDescent="0.25">
      <c r="A283" s="100"/>
      <c r="B283" s="100"/>
      <c r="C283" s="100" t="s">
        <v>164</v>
      </c>
      <c r="D283" s="100"/>
      <c r="E283" s="100"/>
      <c r="F283" s="101"/>
      <c r="G283" s="101"/>
      <c r="H283" s="101"/>
    </row>
    <row r="284" spans="1:10" ht="30" x14ac:dyDescent="0.25">
      <c r="A284" s="100"/>
      <c r="B284" s="100"/>
      <c r="C284" s="100"/>
      <c r="D284" s="100"/>
      <c r="E284" s="100"/>
      <c r="F284" s="196">
        <v>2019</v>
      </c>
      <c r="G284" s="196">
        <v>2020</v>
      </c>
      <c r="H284" s="197" t="s">
        <v>162</v>
      </c>
    </row>
    <row r="285" spans="1:10" x14ac:dyDescent="0.25">
      <c r="A285" s="100"/>
      <c r="B285" s="100"/>
      <c r="C285" s="100" t="s">
        <v>383</v>
      </c>
      <c r="D285" s="100"/>
      <c r="E285" s="100"/>
      <c r="F285" s="101">
        <v>0</v>
      </c>
      <c r="G285" s="101">
        <v>0</v>
      </c>
      <c r="H285" s="101">
        <f>G285-F285</f>
        <v>0</v>
      </c>
    </row>
    <row r="286" spans="1:10" x14ac:dyDescent="0.25">
      <c r="A286" s="100"/>
      <c r="B286" s="100"/>
      <c r="C286" s="100"/>
      <c r="D286" s="100"/>
      <c r="E286" s="100"/>
      <c r="F286" s="175">
        <f>F285</f>
        <v>0</v>
      </c>
      <c r="G286" s="175">
        <f>G285</f>
        <v>0</v>
      </c>
      <c r="H286" s="175">
        <f>H285</f>
        <v>0</v>
      </c>
    </row>
  </sheetData>
  <mergeCells count="8">
    <mergeCell ref="B7:H7"/>
    <mergeCell ref="B14:H14"/>
    <mergeCell ref="C37:H37"/>
    <mergeCell ref="A1:H1"/>
    <mergeCell ref="A2:H2"/>
    <mergeCell ref="A3:H3"/>
    <mergeCell ref="A4:H4"/>
    <mergeCell ref="B11:H11"/>
  </mergeCells>
  <printOptions horizontalCentered="1"/>
  <pageMargins left="0.25" right="0.25" top="0.55118110236220497" bottom="1.893700787" header="0.31496062992126" footer="0.31496062992126"/>
  <pageSetup scale="70"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topLeftCell="A83" zoomScale="70" zoomScaleNormal="70" workbookViewId="0">
      <selection activeCell="F16" sqref="F16"/>
    </sheetView>
  </sheetViews>
  <sheetFormatPr defaultRowHeight="14.25" customHeight="1" x14ac:dyDescent="0.25"/>
  <cols>
    <col min="1" max="1" width="4" style="60" customWidth="1"/>
    <col min="2" max="3" width="4.42578125" style="60" customWidth="1"/>
    <col min="4" max="4" width="38.85546875" style="60" customWidth="1"/>
    <col min="5" max="7" width="21" style="60" customWidth="1"/>
    <col min="8" max="8" width="19.28515625" style="60" customWidth="1"/>
    <col min="9" max="9" width="13.28515625" style="60" customWidth="1"/>
    <col min="10" max="10" width="23" style="76" customWidth="1"/>
    <col min="11" max="11" width="15.28515625" style="62" customWidth="1"/>
    <col min="12" max="12" width="12.85546875" style="60" customWidth="1"/>
    <col min="13" max="13" width="39" style="60" customWidth="1"/>
    <col min="14" max="16384" width="9.140625" style="60"/>
  </cols>
  <sheetData>
    <row r="1" spans="1:12" ht="14.25" customHeight="1" x14ac:dyDescent="0.25">
      <c r="A1" s="220" t="s">
        <v>519</v>
      </c>
      <c r="B1" s="220"/>
      <c r="C1" s="220"/>
      <c r="D1" s="220"/>
      <c r="E1" s="220"/>
      <c r="F1" s="220"/>
      <c r="G1" s="220"/>
      <c r="H1" s="220"/>
      <c r="I1" s="220"/>
      <c r="J1" s="220"/>
      <c r="K1" s="220"/>
      <c r="L1" s="220"/>
    </row>
    <row r="2" spans="1:12" ht="14.25" customHeight="1" x14ac:dyDescent="0.25">
      <c r="A2" s="220" t="s">
        <v>643</v>
      </c>
      <c r="B2" s="220"/>
      <c r="C2" s="220"/>
      <c r="D2" s="220"/>
      <c r="E2" s="220"/>
      <c r="F2" s="220"/>
      <c r="G2" s="220"/>
      <c r="H2" s="220"/>
      <c r="I2" s="220"/>
      <c r="J2" s="220"/>
      <c r="K2" s="220"/>
      <c r="L2" s="220"/>
    </row>
    <row r="3" spans="1:12" ht="14.25" customHeight="1" x14ac:dyDescent="0.25">
      <c r="A3" s="220" t="s">
        <v>201</v>
      </c>
      <c r="B3" s="220"/>
      <c r="C3" s="220"/>
      <c r="D3" s="220"/>
      <c r="E3" s="220"/>
      <c r="F3" s="220"/>
      <c r="G3" s="220"/>
      <c r="H3" s="220"/>
      <c r="I3" s="220"/>
      <c r="J3" s="220"/>
      <c r="K3" s="220"/>
      <c r="L3" s="220"/>
    </row>
    <row r="4" spans="1:12" ht="14.25" customHeight="1" x14ac:dyDescent="0.25">
      <c r="A4" s="220" t="s">
        <v>586</v>
      </c>
      <c r="B4" s="220"/>
      <c r="C4" s="220"/>
      <c r="D4" s="220"/>
      <c r="E4" s="220"/>
      <c r="F4" s="220"/>
      <c r="G4" s="220"/>
      <c r="H4" s="220"/>
      <c r="I4" s="220"/>
      <c r="J4" s="220"/>
      <c r="K4" s="220"/>
      <c r="L4" s="220"/>
    </row>
    <row r="5" spans="1:12" ht="14.25" customHeight="1" x14ac:dyDescent="0.25">
      <c r="A5" s="64"/>
      <c r="B5" s="64"/>
      <c r="C5" s="64"/>
    </row>
    <row r="6" spans="1:12" s="62" customFormat="1" ht="14.25" customHeight="1" x14ac:dyDescent="0.25">
      <c r="A6" s="224" t="s">
        <v>183</v>
      </c>
      <c r="B6" s="226" t="s">
        <v>209</v>
      </c>
      <c r="C6" s="227"/>
      <c r="D6" s="228"/>
      <c r="E6" s="221" t="s">
        <v>210</v>
      </c>
      <c r="F6" s="222"/>
      <c r="G6" s="223"/>
      <c r="H6" s="224" t="s">
        <v>211</v>
      </c>
      <c r="I6" s="224" t="s">
        <v>212</v>
      </c>
      <c r="J6" s="232" t="s">
        <v>213</v>
      </c>
      <c r="K6" s="224" t="s">
        <v>214</v>
      </c>
      <c r="L6" s="224" t="s">
        <v>202</v>
      </c>
    </row>
    <row r="7" spans="1:12" s="62" customFormat="1" ht="14.25" customHeight="1" x14ac:dyDescent="0.25">
      <c r="A7" s="225"/>
      <c r="B7" s="229"/>
      <c r="C7" s="230"/>
      <c r="D7" s="231"/>
      <c r="E7" s="68" t="s">
        <v>186</v>
      </c>
      <c r="F7" s="80" t="s">
        <v>215</v>
      </c>
      <c r="G7" s="68" t="s">
        <v>216</v>
      </c>
      <c r="H7" s="225"/>
      <c r="I7" s="225"/>
      <c r="J7" s="233"/>
      <c r="K7" s="225"/>
      <c r="L7" s="225"/>
    </row>
    <row r="8" spans="1:12" ht="14.25" customHeight="1" x14ac:dyDescent="0.25">
      <c r="A8" s="69" t="s">
        <v>203</v>
      </c>
      <c r="B8" s="65" t="s">
        <v>176</v>
      </c>
      <c r="C8" s="64"/>
      <c r="D8" s="63"/>
      <c r="E8" s="69"/>
      <c r="F8" s="69"/>
      <c r="G8" s="69"/>
      <c r="H8" s="69"/>
      <c r="I8" s="71"/>
      <c r="J8" s="171"/>
      <c r="K8" s="78"/>
      <c r="L8" s="70"/>
    </row>
    <row r="9" spans="1:12" ht="14.25" customHeight="1" x14ac:dyDescent="0.25">
      <c r="A9" s="69"/>
      <c r="B9" s="65"/>
      <c r="C9" s="64"/>
      <c r="D9" s="63"/>
      <c r="E9" s="70"/>
      <c r="F9" s="70"/>
      <c r="G9" s="70"/>
      <c r="H9" s="70"/>
      <c r="I9" s="70"/>
      <c r="J9" s="77"/>
      <c r="K9" s="78"/>
      <c r="L9" s="70"/>
    </row>
    <row r="10" spans="1:12" ht="14.25" customHeight="1" x14ac:dyDescent="0.25">
      <c r="A10" s="71"/>
      <c r="B10" s="65"/>
      <c r="C10" s="64"/>
      <c r="D10" s="63"/>
      <c r="E10" s="70"/>
      <c r="F10" s="70"/>
      <c r="G10" s="70"/>
      <c r="H10" s="70"/>
      <c r="I10" s="70"/>
      <c r="J10" s="77"/>
      <c r="K10" s="78"/>
      <c r="L10" s="70"/>
    </row>
    <row r="11" spans="1:12" ht="14.25" customHeight="1" x14ac:dyDescent="0.25">
      <c r="A11" s="69" t="s">
        <v>204</v>
      </c>
      <c r="B11" s="74" t="s">
        <v>177</v>
      </c>
      <c r="C11" s="64"/>
      <c r="E11" s="70"/>
      <c r="F11" s="70"/>
      <c r="G11" s="70"/>
      <c r="H11" s="70"/>
      <c r="I11" s="70"/>
      <c r="J11" s="77"/>
      <c r="K11" s="78"/>
      <c r="L11" s="70"/>
    </row>
    <row r="12" spans="1:12" ht="14.25" customHeight="1" x14ac:dyDescent="0.25">
      <c r="A12" s="69"/>
      <c r="B12" s="64" t="s">
        <v>33</v>
      </c>
      <c r="C12" s="64" t="s">
        <v>235</v>
      </c>
      <c r="E12" s="70"/>
      <c r="F12" s="70"/>
      <c r="G12" s="70"/>
      <c r="H12" s="70"/>
      <c r="I12" s="70"/>
      <c r="J12" s="77"/>
      <c r="K12" s="78"/>
      <c r="L12" s="70"/>
    </row>
    <row r="13" spans="1:12" ht="14.25" customHeight="1" x14ac:dyDescent="0.25">
      <c r="A13" s="69"/>
      <c r="B13" s="64"/>
      <c r="C13" s="64" t="s">
        <v>44</v>
      </c>
      <c r="D13" s="60" t="s">
        <v>231</v>
      </c>
      <c r="E13" s="70"/>
      <c r="F13" s="81" t="s">
        <v>227</v>
      </c>
      <c r="G13" s="70"/>
      <c r="H13" s="70" t="s">
        <v>232</v>
      </c>
      <c r="I13" s="70">
        <v>2014</v>
      </c>
      <c r="J13" s="77">
        <v>6000000</v>
      </c>
      <c r="K13" s="78" t="s">
        <v>225</v>
      </c>
      <c r="L13" s="70"/>
    </row>
    <row r="14" spans="1:12" ht="14.25" customHeight="1" x14ac:dyDescent="0.25">
      <c r="A14" s="69"/>
      <c r="B14" s="64" t="s">
        <v>34</v>
      </c>
      <c r="C14" s="64" t="s">
        <v>236</v>
      </c>
      <c r="E14" s="70"/>
      <c r="F14" s="81"/>
      <c r="G14" s="70"/>
      <c r="H14" s="70"/>
      <c r="I14" s="70"/>
      <c r="J14" s="77"/>
      <c r="K14" s="78"/>
      <c r="L14" s="70"/>
    </row>
    <row r="15" spans="1:12" ht="14.25" customHeight="1" x14ac:dyDescent="0.25">
      <c r="A15" s="69"/>
      <c r="B15" s="65"/>
      <c r="C15" s="64" t="s">
        <v>44</v>
      </c>
      <c r="D15" s="74" t="s">
        <v>233</v>
      </c>
      <c r="E15" s="70"/>
      <c r="F15" s="81"/>
      <c r="G15" s="70"/>
      <c r="H15" s="70" t="s">
        <v>234</v>
      </c>
      <c r="I15" s="70"/>
      <c r="J15" s="77"/>
      <c r="K15" s="78"/>
      <c r="L15" s="70"/>
    </row>
    <row r="16" spans="1:12" ht="14.25" customHeight="1" x14ac:dyDescent="0.25">
      <c r="A16" s="69"/>
      <c r="B16" s="65" t="s">
        <v>35</v>
      </c>
      <c r="C16" s="64" t="s">
        <v>237</v>
      </c>
      <c r="D16" s="74"/>
      <c r="E16" s="70"/>
      <c r="F16" s="81"/>
      <c r="G16" s="70"/>
      <c r="H16" s="70"/>
      <c r="I16" s="70"/>
      <c r="J16" s="77"/>
      <c r="K16" s="78"/>
      <c r="L16" s="70"/>
    </row>
    <row r="17" spans="1:12" ht="14.25" customHeight="1" x14ac:dyDescent="0.25">
      <c r="A17" s="69"/>
      <c r="B17" s="65"/>
      <c r="C17" s="64" t="s">
        <v>44</v>
      </c>
      <c r="D17" s="74" t="s">
        <v>239</v>
      </c>
      <c r="E17" s="70"/>
      <c r="F17" s="81" t="s">
        <v>218</v>
      </c>
      <c r="G17" s="70"/>
      <c r="H17" s="70" t="s">
        <v>223</v>
      </c>
      <c r="I17" s="70">
        <v>1986</v>
      </c>
      <c r="J17" s="77">
        <v>1500000</v>
      </c>
      <c r="K17" s="78" t="s">
        <v>224</v>
      </c>
      <c r="L17" s="70"/>
    </row>
    <row r="18" spans="1:12" ht="14.25" customHeight="1" x14ac:dyDescent="0.25">
      <c r="A18" s="69"/>
      <c r="B18" s="65"/>
      <c r="C18" s="64" t="s">
        <v>45</v>
      </c>
      <c r="D18" s="74" t="s">
        <v>217</v>
      </c>
      <c r="E18" s="70"/>
      <c r="F18" s="81" t="s">
        <v>218</v>
      </c>
      <c r="G18" s="70"/>
      <c r="H18" s="70" t="s">
        <v>223</v>
      </c>
      <c r="I18" s="70">
        <v>2017</v>
      </c>
      <c r="J18" s="77">
        <v>2650000</v>
      </c>
      <c r="K18" s="78" t="s">
        <v>225</v>
      </c>
      <c r="L18" s="70"/>
    </row>
    <row r="19" spans="1:12" ht="14.25" customHeight="1" x14ac:dyDescent="0.25">
      <c r="A19" s="69"/>
      <c r="B19" s="65"/>
      <c r="C19" s="64" t="s">
        <v>46</v>
      </c>
      <c r="D19" s="74" t="s">
        <v>217</v>
      </c>
      <c r="E19" s="70"/>
      <c r="F19" s="81" t="s">
        <v>226</v>
      </c>
      <c r="G19" s="70"/>
      <c r="H19" s="70" t="s">
        <v>223</v>
      </c>
      <c r="I19" s="70">
        <v>2015</v>
      </c>
      <c r="J19" s="77">
        <v>4500000</v>
      </c>
      <c r="K19" s="78" t="s">
        <v>391</v>
      </c>
      <c r="L19" s="70"/>
    </row>
    <row r="20" spans="1:12" ht="14.25" customHeight="1" x14ac:dyDescent="0.25">
      <c r="A20" s="69"/>
      <c r="B20" s="65"/>
      <c r="C20" s="64" t="s">
        <v>392</v>
      </c>
      <c r="D20" s="74" t="s">
        <v>217</v>
      </c>
      <c r="E20" s="70" t="s">
        <v>510</v>
      </c>
      <c r="F20" s="81" t="s">
        <v>512</v>
      </c>
      <c r="G20" s="70" t="s">
        <v>511</v>
      </c>
      <c r="H20" s="70" t="s">
        <v>223</v>
      </c>
      <c r="I20" s="70">
        <v>2019</v>
      </c>
      <c r="J20" s="77">
        <v>850000</v>
      </c>
      <c r="K20" s="78" t="s">
        <v>391</v>
      </c>
      <c r="L20" s="70"/>
    </row>
    <row r="21" spans="1:12" ht="14.25" customHeight="1" x14ac:dyDescent="0.25">
      <c r="A21" s="69"/>
      <c r="B21" s="65"/>
      <c r="C21" s="64" t="s">
        <v>393</v>
      </c>
      <c r="D21" s="74" t="s">
        <v>217</v>
      </c>
      <c r="E21" s="70" t="s">
        <v>510</v>
      </c>
      <c r="F21" s="81" t="s">
        <v>512</v>
      </c>
      <c r="G21" s="70" t="s">
        <v>511</v>
      </c>
      <c r="H21" s="70" t="s">
        <v>223</v>
      </c>
      <c r="I21" s="70">
        <v>2019</v>
      </c>
      <c r="J21" s="77">
        <v>850000</v>
      </c>
      <c r="K21" s="78" t="s">
        <v>391</v>
      </c>
      <c r="L21" s="70"/>
    </row>
    <row r="22" spans="1:12" ht="14.25" customHeight="1" x14ac:dyDescent="0.25">
      <c r="A22" s="69"/>
      <c r="B22" s="65"/>
      <c r="C22" s="64" t="s">
        <v>394</v>
      </c>
      <c r="D22" s="74" t="s">
        <v>217</v>
      </c>
      <c r="E22" s="70" t="s">
        <v>510</v>
      </c>
      <c r="F22" s="81" t="s">
        <v>512</v>
      </c>
      <c r="G22" s="70" t="s">
        <v>511</v>
      </c>
      <c r="H22" s="70" t="s">
        <v>223</v>
      </c>
      <c r="I22" s="70">
        <v>2019</v>
      </c>
      <c r="J22" s="77">
        <v>850000</v>
      </c>
      <c r="K22" s="78" t="s">
        <v>225</v>
      </c>
      <c r="L22" s="70"/>
    </row>
    <row r="23" spans="1:12" ht="14.25" customHeight="1" x14ac:dyDescent="0.25">
      <c r="A23" s="69"/>
      <c r="B23" s="65"/>
      <c r="C23" s="64" t="s">
        <v>395</v>
      </c>
      <c r="D23" s="74" t="s">
        <v>217</v>
      </c>
      <c r="E23" s="70" t="s">
        <v>510</v>
      </c>
      <c r="F23" s="81" t="s">
        <v>512</v>
      </c>
      <c r="G23" s="70" t="s">
        <v>511</v>
      </c>
      <c r="H23" s="70" t="s">
        <v>223</v>
      </c>
      <c r="I23" s="70">
        <v>2019</v>
      </c>
      <c r="J23" s="77">
        <v>850000</v>
      </c>
      <c r="K23" s="78" t="s">
        <v>225</v>
      </c>
      <c r="L23" s="70"/>
    </row>
    <row r="24" spans="1:12" ht="14.25" customHeight="1" x14ac:dyDescent="0.25">
      <c r="A24" s="69"/>
      <c r="B24" s="65"/>
      <c r="C24" s="64" t="s">
        <v>396</v>
      </c>
      <c r="D24" s="74" t="s">
        <v>217</v>
      </c>
      <c r="E24" s="70" t="s">
        <v>510</v>
      </c>
      <c r="F24" s="81" t="s">
        <v>512</v>
      </c>
      <c r="G24" s="70" t="s">
        <v>511</v>
      </c>
      <c r="H24" s="70" t="s">
        <v>223</v>
      </c>
      <c r="I24" s="70">
        <v>2019</v>
      </c>
      <c r="J24" s="77">
        <v>850000</v>
      </c>
      <c r="K24" s="78" t="s">
        <v>225</v>
      </c>
      <c r="L24" s="70"/>
    </row>
    <row r="25" spans="1:12" ht="14.25" customHeight="1" x14ac:dyDescent="0.25">
      <c r="A25" s="69"/>
      <c r="B25" s="65"/>
      <c r="C25" s="64" t="s">
        <v>397</v>
      </c>
      <c r="D25" s="74" t="s">
        <v>217</v>
      </c>
      <c r="E25" s="70" t="s">
        <v>510</v>
      </c>
      <c r="F25" s="81" t="s">
        <v>512</v>
      </c>
      <c r="G25" s="70" t="s">
        <v>511</v>
      </c>
      <c r="H25" s="70" t="s">
        <v>223</v>
      </c>
      <c r="I25" s="70">
        <v>2019</v>
      </c>
      <c r="J25" s="77">
        <v>850000</v>
      </c>
      <c r="K25" s="78" t="s">
        <v>225</v>
      </c>
      <c r="L25" s="70"/>
    </row>
    <row r="26" spans="1:12" ht="14.25" customHeight="1" x14ac:dyDescent="0.25">
      <c r="A26" s="69"/>
      <c r="B26" s="65"/>
      <c r="C26" s="64" t="s">
        <v>398</v>
      </c>
      <c r="D26" s="74" t="s">
        <v>217</v>
      </c>
      <c r="E26" s="70" t="s">
        <v>552</v>
      </c>
      <c r="F26" s="81" t="s">
        <v>553</v>
      </c>
      <c r="G26" s="70" t="s">
        <v>554</v>
      </c>
      <c r="H26" s="70" t="s">
        <v>223</v>
      </c>
      <c r="I26" s="70">
        <v>2020</v>
      </c>
      <c r="J26" s="77">
        <v>2462500</v>
      </c>
      <c r="K26" s="78" t="s">
        <v>225</v>
      </c>
      <c r="L26" s="70"/>
    </row>
    <row r="27" spans="1:12" ht="14.25" customHeight="1" x14ac:dyDescent="0.25">
      <c r="A27" s="69"/>
      <c r="B27" s="65"/>
      <c r="C27" s="64" t="s">
        <v>555</v>
      </c>
      <c r="D27" s="74" t="s">
        <v>240</v>
      </c>
      <c r="E27" s="70"/>
      <c r="F27" s="81" t="s">
        <v>220</v>
      </c>
      <c r="G27" s="70"/>
      <c r="H27" s="70" t="s">
        <v>241</v>
      </c>
      <c r="I27" s="70">
        <v>2005</v>
      </c>
      <c r="J27" s="77">
        <v>1500000</v>
      </c>
      <c r="K27" s="78" t="s">
        <v>224</v>
      </c>
      <c r="L27" s="70"/>
    </row>
    <row r="28" spans="1:12" ht="14.25" customHeight="1" x14ac:dyDescent="0.25">
      <c r="A28" s="69"/>
      <c r="B28" s="65"/>
      <c r="C28" s="64" t="s">
        <v>556</v>
      </c>
      <c r="D28" s="74" t="s">
        <v>242</v>
      </c>
      <c r="E28" s="70"/>
      <c r="F28" s="81" t="s">
        <v>227</v>
      </c>
      <c r="G28" s="70"/>
      <c r="H28" s="70" t="s">
        <v>241</v>
      </c>
      <c r="I28" s="70">
        <v>1980</v>
      </c>
      <c r="J28" s="77">
        <v>1500000</v>
      </c>
      <c r="K28" s="78" t="s">
        <v>225</v>
      </c>
      <c r="L28" s="70"/>
    </row>
    <row r="29" spans="1:12" ht="14.25" customHeight="1" x14ac:dyDescent="0.25">
      <c r="A29" s="69"/>
      <c r="B29" s="65"/>
      <c r="C29" s="64" t="s">
        <v>259</v>
      </c>
      <c r="D29" s="74" t="s">
        <v>242</v>
      </c>
      <c r="E29" s="70"/>
      <c r="F29" s="81" t="s">
        <v>228</v>
      </c>
      <c r="G29" s="70"/>
      <c r="H29" s="70" t="s">
        <v>241</v>
      </c>
      <c r="I29" s="70">
        <v>2016</v>
      </c>
      <c r="J29" s="77">
        <v>2033000</v>
      </c>
      <c r="K29" s="78" t="s">
        <v>225</v>
      </c>
      <c r="L29" s="70"/>
    </row>
    <row r="30" spans="1:12" ht="14.25" customHeight="1" x14ac:dyDescent="0.25">
      <c r="A30" s="69"/>
      <c r="B30" s="65"/>
      <c r="C30" s="64" t="s">
        <v>557</v>
      </c>
      <c r="D30" s="74" t="s">
        <v>243</v>
      </c>
      <c r="E30" s="70"/>
      <c r="F30" s="81" t="s">
        <v>249</v>
      </c>
      <c r="G30" s="70"/>
      <c r="H30" s="70" t="s">
        <v>248</v>
      </c>
      <c r="I30" s="70">
        <v>1980</v>
      </c>
      <c r="J30" s="77">
        <v>50000</v>
      </c>
      <c r="K30" s="78" t="s">
        <v>224</v>
      </c>
      <c r="L30" s="70"/>
    </row>
    <row r="31" spans="1:12" ht="14.25" customHeight="1" x14ac:dyDescent="0.25">
      <c r="A31" s="69"/>
      <c r="B31" s="65"/>
      <c r="C31" s="64" t="s">
        <v>558</v>
      </c>
      <c r="D31" s="74" t="s">
        <v>243</v>
      </c>
      <c r="E31" s="70"/>
      <c r="F31" s="81" t="s">
        <v>249</v>
      </c>
      <c r="G31" s="70"/>
      <c r="H31" s="70" t="s">
        <v>248</v>
      </c>
      <c r="I31" s="70">
        <v>2017</v>
      </c>
      <c r="J31" s="77">
        <v>425000</v>
      </c>
      <c r="K31" s="78" t="s">
        <v>225</v>
      </c>
      <c r="L31" s="70"/>
    </row>
    <row r="32" spans="1:12" ht="14.25" customHeight="1" x14ac:dyDescent="0.25">
      <c r="A32" s="69"/>
      <c r="B32" s="65"/>
      <c r="C32" s="64" t="s">
        <v>569</v>
      </c>
      <c r="D32" s="74" t="s">
        <v>399</v>
      </c>
      <c r="E32" s="70"/>
      <c r="F32" s="81" t="s">
        <v>250</v>
      </c>
      <c r="G32" s="70"/>
      <c r="H32" s="70" t="s">
        <v>248</v>
      </c>
      <c r="I32" s="70">
        <v>2005</v>
      </c>
      <c r="J32" s="77">
        <v>1000000</v>
      </c>
      <c r="K32" s="78" t="s">
        <v>225</v>
      </c>
      <c r="L32" s="70"/>
    </row>
    <row r="33" spans="1:12" ht="14.25" customHeight="1" x14ac:dyDescent="0.25">
      <c r="A33" s="69"/>
      <c r="B33" s="65"/>
      <c r="C33" s="64" t="s">
        <v>570</v>
      </c>
      <c r="D33" s="74" t="s">
        <v>400</v>
      </c>
      <c r="E33" s="70"/>
      <c r="F33" s="81" t="s">
        <v>251</v>
      </c>
      <c r="G33" s="70"/>
      <c r="H33" s="70" t="s">
        <v>248</v>
      </c>
      <c r="I33" s="70">
        <v>2017</v>
      </c>
      <c r="J33" s="77">
        <v>1030000</v>
      </c>
      <c r="K33" s="78" t="s">
        <v>225</v>
      </c>
      <c r="L33" s="70"/>
    </row>
    <row r="34" spans="1:12" ht="14.25" customHeight="1" x14ac:dyDescent="0.25">
      <c r="A34" s="69"/>
      <c r="B34" s="65"/>
      <c r="C34" s="64" t="s">
        <v>571</v>
      </c>
      <c r="D34" s="74" t="s">
        <v>401</v>
      </c>
      <c r="E34" s="70"/>
      <c r="F34" s="81" t="s">
        <v>252</v>
      </c>
      <c r="G34" s="70"/>
      <c r="H34" s="70" t="s">
        <v>248</v>
      </c>
      <c r="I34" s="70">
        <v>2006</v>
      </c>
      <c r="J34" s="77">
        <v>750000</v>
      </c>
      <c r="K34" s="78" t="s">
        <v>224</v>
      </c>
      <c r="L34" s="70"/>
    </row>
    <row r="35" spans="1:12" ht="14.25" customHeight="1" x14ac:dyDescent="0.25">
      <c r="A35" s="69"/>
      <c r="B35" s="65"/>
      <c r="C35" s="64" t="s">
        <v>572</v>
      </c>
      <c r="D35" s="74" t="s">
        <v>244</v>
      </c>
      <c r="E35" s="70"/>
      <c r="F35" s="81" t="s">
        <v>227</v>
      </c>
      <c r="G35" s="70"/>
      <c r="H35" s="70" t="s">
        <v>248</v>
      </c>
      <c r="I35" s="70">
        <v>2006</v>
      </c>
      <c r="J35" s="77">
        <v>1750000</v>
      </c>
      <c r="K35" s="78" t="s">
        <v>391</v>
      </c>
      <c r="L35" s="70"/>
    </row>
    <row r="36" spans="1:12" ht="14.25" customHeight="1" x14ac:dyDescent="0.25">
      <c r="A36" s="69"/>
      <c r="B36" s="65"/>
      <c r="C36" s="64" t="s">
        <v>574</v>
      </c>
      <c r="D36" s="74" t="s">
        <v>244</v>
      </c>
      <c r="E36" s="70"/>
      <c r="F36" s="81" t="s">
        <v>228</v>
      </c>
      <c r="G36" s="70"/>
      <c r="H36" s="70" t="s">
        <v>248</v>
      </c>
      <c r="I36" s="70">
        <v>2017</v>
      </c>
      <c r="J36" s="77">
        <v>5000000</v>
      </c>
      <c r="K36" s="78" t="s">
        <v>225</v>
      </c>
      <c r="L36" s="70"/>
    </row>
    <row r="37" spans="1:12" ht="14.25" customHeight="1" x14ac:dyDescent="0.25">
      <c r="A37" s="69"/>
      <c r="B37" s="65"/>
      <c r="C37" s="64" t="s">
        <v>575</v>
      </c>
      <c r="D37" s="74" t="s">
        <v>245</v>
      </c>
      <c r="E37" s="70"/>
      <c r="F37" s="81" t="s">
        <v>253</v>
      </c>
      <c r="G37" s="70"/>
      <c r="H37" s="70" t="s">
        <v>248</v>
      </c>
      <c r="I37" s="70">
        <v>1980</v>
      </c>
      <c r="J37" s="77">
        <v>140000</v>
      </c>
      <c r="K37" s="78" t="s">
        <v>225</v>
      </c>
      <c r="L37" s="70"/>
    </row>
    <row r="38" spans="1:12" ht="14.25" customHeight="1" x14ac:dyDescent="0.25">
      <c r="A38" s="69"/>
      <c r="B38" s="65"/>
      <c r="C38" s="64" t="s">
        <v>576</v>
      </c>
      <c r="D38" s="74" t="s">
        <v>246</v>
      </c>
      <c r="E38" s="70"/>
      <c r="F38" s="81" t="s">
        <v>254</v>
      </c>
      <c r="G38" s="70"/>
      <c r="H38" s="70" t="s">
        <v>248</v>
      </c>
      <c r="I38" s="70">
        <v>2016</v>
      </c>
      <c r="J38" s="77">
        <v>300000</v>
      </c>
      <c r="K38" s="78" t="s">
        <v>225</v>
      </c>
      <c r="L38" s="70"/>
    </row>
    <row r="39" spans="1:12" ht="14.25" customHeight="1" x14ac:dyDescent="0.25">
      <c r="A39" s="69"/>
      <c r="B39" s="65"/>
      <c r="C39" s="64" t="s">
        <v>577</v>
      </c>
      <c r="D39" s="74" t="s">
        <v>247</v>
      </c>
      <c r="E39" s="70"/>
      <c r="F39" s="81" t="s">
        <v>254</v>
      </c>
      <c r="G39" s="70"/>
      <c r="H39" s="70" t="s">
        <v>248</v>
      </c>
      <c r="I39" s="70">
        <v>2017</v>
      </c>
      <c r="J39" s="77">
        <v>250000</v>
      </c>
      <c r="K39" s="78" t="s">
        <v>225</v>
      </c>
      <c r="L39" s="70"/>
    </row>
    <row r="40" spans="1:12" ht="14.25" customHeight="1" x14ac:dyDescent="0.25">
      <c r="A40" s="69"/>
      <c r="B40" s="65"/>
      <c r="C40" s="64" t="s">
        <v>573</v>
      </c>
      <c r="D40" s="74" t="s">
        <v>402</v>
      </c>
      <c r="E40" s="70"/>
      <c r="F40" s="81" t="s">
        <v>218</v>
      </c>
      <c r="G40" s="70"/>
      <c r="H40" s="70" t="s">
        <v>248</v>
      </c>
      <c r="I40" s="70">
        <v>2005</v>
      </c>
      <c r="J40" s="77">
        <v>942000</v>
      </c>
      <c r="K40" s="78" t="s">
        <v>225</v>
      </c>
      <c r="L40" s="70"/>
    </row>
    <row r="41" spans="1:12" ht="14.25" customHeight="1" x14ac:dyDescent="0.25">
      <c r="A41" s="69"/>
      <c r="B41" s="65"/>
      <c r="C41" s="64" t="s">
        <v>260</v>
      </c>
      <c r="D41" s="74" t="s">
        <v>402</v>
      </c>
      <c r="E41" s="70"/>
      <c r="F41" s="81" t="s">
        <v>218</v>
      </c>
      <c r="G41" s="70"/>
      <c r="H41" s="70" t="s">
        <v>248</v>
      </c>
      <c r="I41" s="70">
        <v>2016</v>
      </c>
      <c r="J41" s="77">
        <v>2000000</v>
      </c>
      <c r="K41" s="78" t="s">
        <v>225</v>
      </c>
      <c r="L41" s="70"/>
    </row>
    <row r="42" spans="1:12" ht="14.25" customHeight="1" x14ac:dyDescent="0.25">
      <c r="A42" s="69"/>
      <c r="B42" s="65"/>
      <c r="C42" s="64" t="s">
        <v>502</v>
      </c>
      <c r="D42" s="74" t="s">
        <v>255</v>
      </c>
      <c r="E42" s="70"/>
      <c r="F42" s="81" t="s">
        <v>227</v>
      </c>
      <c r="G42" s="70"/>
      <c r="H42" s="70" t="s">
        <v>256</v>
      </c>
      <c r="I42" s="70">
        <v>2017</v>
      </c>
      <c r="J42" s="77">
        <v>4500000</v>
      </c>
      <c r="K42" s="78" t="s">
        <v>224</v>
      </c>
      <c r="L42" s="70"/>
    </row>
    <row r="43" spans="1:12" ht="14.25" customHeight="1" x14ac:dyDescent="0.25">
      <c r="A43" s="69"/>
      <c r="B43" s="65"/>
      <c r="C43" s="64" t="s">
        <v>503</v>
      </c>
      <c r="D43" s="74" t="s">
        <v>261</v>
      </c>
      <c r="E43" s="70"/>
      <c r="F43" s="81" t="s">
        <v>227</v>
      </c>
      <c r="G43" s="70"/>
      <c r="H43" s="70" t="s">
        <v>262</v>
      </c>
      <c r="I43" s="70">
        <v>2017</v>
      </c>
      <c r="J43" s="77">
        <v>2580000</v>
      </c>
      <c r="K43" s="78" t="s">
        <v>225</v>
      </c>
      <c r="L43" s="70"/>
    </row>
    <row r="44" spans="1:12" ht="14.25" customHeight="1" x14ac:dyDescent="0.25">
      <c r="A44" s="69"/>
      <c r="B44" s="65"/>
      <c r="C44" s="64" t="s">
        <v>504</v>
      </c>
      <c r="D44" s="74" t="s">
        <v>405</v>
      </c>
      <c r="E44" s="70"/>
      <c r="F44" s="81" t="s">
        <v>227</v>
      </c>
      <c r="G44" s="70"/>
      <c r="H44" s="70"/>
      <c r="I44" s="70">
        <v>2005</v>
      </c>
      <c r="J44" s="77">
        <v>100000</v>
      </c>
      <c r="K44" s="78" t="s">
        <v>224</v>
      </c>
      <c r="L44" s="70"/>
    </row>
    <row r="45" spans="1:12" ht="14.25" customHeight="1" x14ac:dyDescent="0.25">
      <c r="A45" s="69"/>
      <c r="B45" s="65"/>
      <c r="C45" s="64" t="s">
        <v>505</v>
      </c>
      <c r="D45" s="74" t="s">
        <v>406</v>
      </c>
      <c r="E45" s="70"/>
      <c r="F45" s="81" t="s">
        <v>227</v>
      </c>
      <c r="G45" s="70"/>
      <c r="H45" s="70" t="s">
        <v>262</v>
      </c>
      <c r="I45" s="70"/>
      <c r="J45" s="77">
        <v>5000000</v>
      </c>
      <c r="K45" s="78" t="s">
        <v>225</v>
      </c>
      <c r="L45" s="70"/>
    </row>
    <row r="46" spans="1:12" ht="14.25" customHeight="1" x14ac:dyDescent="0.25">
      <c r="A46" s="69"/>
      <c r="B46" s="65"/>
      <c r="C46" s="64" t="s">
        <v>578</v>
      </c>
      <c r="D46" s="74" t="s">
        <v>407</v>
      </c>
      <c r="E46" s="70"/>
      <c r="F46" s="81" t="s">
        <v>227</v>
      </c>
      <c r="G46" s="70"/>
      <c r="H46" s="70" t="s">
        <v>506</v>
      </c>
      <c r="I46" s="70">
        <v>2016</v>
      </c>
      <c r="J46" s="77">
        <v>1500000</v>
      </c>
      <c r="K46" s="78" t="s">
        <v>225</v>
      </c>
      <c r="L46" s="70"/>
    </row>
    <row r="47" spans="1:12" ht="14.25" customHeight="1" x14ac:dyDescent="0.25">
      <c r="A47" s="69"/>
      <c r="B47" s="65"/>
      <c r="C47" s="64" t="s">
        <v>579</v>
      </c>
      <c r="D47" s="74" t="s">
        <v>408</v>
      </c>
      <c r="E47" s="70"/>
      <c r="F47" s="81" t="s">
        <v>227</v>
      </c>
      <c r="G47" s="70"/>
      <c r="H47" s="70" t="s">
        <v>507</v>
      </c>
      <c r="I47" s="70">
        <v>2016</v>
      </c>
      <c r="J47" s="77">
        <v>800000</v>
      </c>
      <c r="K47" s="78" t="s">
        <v>225</v>
      </c>
      <c r="L47" s="70"/>
    </row>
    <row r="48" spans="1:12" ht="14.25" customHeight="1" x14ac:dyDescent="0.25">
      <c r="A48" s="69"/>
      <c r="B48" s="65"/>
      <c r="C48" s="64" t="s">
        <v>580</v>
      </c>
      <c r="D48" s="74" t="s">
        <v>409</v>
      </c>
      <c r="E48" s="70"/>
      <c r="F48" s="81" t="s">
        <v>227</v>
      </c>
      <c r="G48" s="70"/>
      <c r="H48" s="70" t="s">
        <v>508</v>
      </c>
      <c r="I48" s="70">
        <v>2016</v>
      </c>
      <c r="J48" s="77">
        <v>300000</v>
      </c>
      <c r="K48" s="78" t="s">
        <v>225</v>
      </c>
      <c r="L48" s="70"/>
    </row>
    <row r="49" spans="1:12" ht="14.25" customHeight="1" x14ac:dyDescent="0.25">
      <c r="A49" s="69"/>
      <c r="B49" s="65"/>
      <c r="C49" s="64" t="s">
        <v>581</v>
      </c>
      <c r="D49" s="74" t="s">
        <v>567</v>
      </c>
      <c r="E49" s="70"/>
      <c r="F49" s="81"/>
      <c r="G49" s="70"/>
      <c r="H49" s="70" t="s">
        <v>568</v>
      </c>
      <c r="I49" s="70">
        <v>2020</v>
      </c>
      <c r="J49" s="77">
        <v>2700000</v>
      </c>
      <c r="K49" s="78" t="s">
        <v>225</v>
      </c>
      <c r="L49" s="70"/>
    </row>
    <row r="50" spans="1:12" ht="14.25" customHeight="1" x14ac:dyDescent="0.25">
      <c r="A50" s="69"/>
      <c r="B50" s="65"/>
      <c r="C50" s="64" t="s">
        <v>614</v>
      </c>
      <c r="D50" s="74" t="s">
        <v>615</v>
      </c>
      <c r="E50" s="70" t="s">
        <v>616</v>
      </c>
      <c r="F50" s="81" t="s">
        <v>618</v>
      </c>
      <c r="G50" s="70" t="s">
        <v>617</v>
      </c>
      <c r="H50" s="70" t="s">
        <v>619</v>
      </c>
      <c r="I50" s="70">
        <v>2020</v>
      </c>
      <c r="J50" s="77">
        <v>485000</v>
      </c>
      <c r="K50" s="78" t="s">
        <v>225</v>
      </c>
      <c r="L50" s="70"/>
    </row>
    <row r="51" spans="1:12" ht="14.25" customHeight="1" x14ac:dyDescent="0.25">
      <c r="A51" s="69"/>
      <c r="B51" s="65"/>
      <c r="C51" s="64" t="s">
        <v>620</v>
      </c>
      <c r="D51" s="74" t="s">
        <v>615</v>
      </c>
      <c r="E51" s="70" t="s">
        <v>616</v>
      </c>
      <c r="F51" s="81" t="s">
        <v>618</v>
      </c>
      <c r="G51" s="70" t="s">
        <v>617</v>
      </c>
      <c r="H51" s="70" t="s">
        <v>621</v>
      </c>
      <c r="I51" s="70">
        <v>2020</v>
      </c>
      <c r="J51" s="77">
        <v>77665</v>
      </c>
      <c r="K51" s="78" t="s">
        <v>225</v>
      </c>
      <c r="L51" s="70"/>
    </row>
    <row r="52" spans="1:12" ht="14.25" customHeight="1" x14ac:dyDescent="0.25">
      <c r="A52" s="69"/>
      <c r="B52" s="65"/>
      <c r="C52" s="64" t="s">
        <v>622</v>
      </c>
      <c r="D52" s="74" t="s">
        <v>615</v>
      </c>
      <c r="E52" s="70" t="s">
        <v>616</v>
      </c>
      <c r="F52" s="81" t="s">
        <v>618</v>
      </c>
      <c r="G52" s="70" t="s">
        <v>617</v>
      </c>
      <c r="H52" s="70" t="s">
        <v>631</v>
      </c>
      <c r="I52" s="70">
        <v>2020</v>
      </c>
      <c r="J52" s="77">
        <v>77665</v>
      </c>
      <c r="K52" s="78" t="s">
        <v>225</v>
      </c>
      <c r="L52" s="70"/>
    </row>
    <row r="53" spans="1:12" ht="14.25" customHeight="1" x14ac:dyDescent="0.25">
      <c r="A53" s="69"/>
      <c r="B53" s="65"/>
      <c r="C53" s="64" t="s">
        <v>623</v>
      </c>
      <c r="D53" s="74" t="s">
        <v>615</v>
      </c>
      <c r="E53" s="70" t="s">
        <v>616</v>
      </c>
      <c r="F53" s="81" t="s">
        <v>618</v>
      </c>
      <c r="G53" s="70" t="s">
        <v>617</v>
      </c>
      <c r="H53" s="70" t="s">
        <v>632</v>
      </c>
      <c r="I53" s="70">
        <v>2020</v>
      </c>
      <c r="J53" s="77">
        <v>77665</v>
      </c>
      <c r="K53" s="78" t="s">
        <v>225</v>
      </c>
      <c r="L53" s="70"/>
    </row>
    <row r="54" spans="1:12" ht="14.25" customHeight="1" x14ac:dyDescent="0.25">
      <c r="A54" s="69"/>
      <c r="B54" s="65"/>
      <c r="C54" s="64" t="s">
        <v>624</v>
      </c>
      <c r="D54" s="74" t="s">
        <v>615</v>
      </c>
      <c r="E54" s="70" t="s">
        <v>616</v>
      </c>
      <c r="F54" s="81" t="s">
        <v>618</v>
      </c>
      <c r="G54" s="70" t="s">
        <v>617</v>
      </c>
      <c r="H54" s="70" t="s">
        <v>633</v>
      </c>
      <c r="I54" s="70">
        <v>2020</v>
      </c>
      <c r="J54" s="77">
        <v>77665</v>
      </c>
      <c r="K54" s="78" t="s">
        <v>225</v>
      </c>
      <c r="L54" s="70"/>
    </row>
    <row r="55" spans="1:12" ht="14.25" customHeight="1" x14ac:dyDescent="0.25">
      <c r="A55" s="69"/>
      <c r="B55" s="65"/>
      <c r="C55" s="64" t="s">
        <v>625</v>
      </c>
      <c r="D55" s="74" t="s">
        <v>615</v>
      </c>
      <c r="E55" s="70" t="s">
        <v>616</v>
      </c>
      <c r="F55" s="81" t="s">
        <v>618</v>
      </c>
      <c r="G55" s="70" t="s">
        <v>617</v>
      </c>
      <c r="H55" s="70" t="s">
        <v>634</v>
      </c>
      <c r="I55" s="70">
        <v>2020</v>
      </c>
      <c r="J55" s="77">
        <v>77665</v>
      </c>
      <c r="K55" s="78" t="s">
        <v>225</v>
      </c>
      <c r="L55" s="70"/>
    </row>
    <row r="56" spans="1:12" ht="14.25" customHeight="1" x14ac:dyDescent="0.25">
      <c r="A56" s="69"/>
      <c r="B56" s="65"/>
      <c r="C56" s="64" t="s">
        <v>626</v>
      </c>
      <c r="D56" s="74" t="s">
        <v>615</v>
      </c>
      <c r="E56" s="70" t="s">
        <v>616</v>
      </c>
      <c r="F56" s="81" t="s">
        <v>618</v>
      </c>
      <c r="G56" s="70" t="s">
        <v>617</v>
      </c>
      <c r="H56" s="70" t="s">
        <v>635</v>
      </c>
      <c r="I56" s="70">
        <v>2020</v>
      </c>
      <c r="J56" s="77">
        <v>77665</v>
      </c>
      <c r="K56" s="78" t="s">
        <v>225</v>
      </c>
      <c r="L56" s="70"/>
    </row>
    <row r="57" spans="1:12" ht="14.25" customHeight="1" x14ac:dyDescent="0.25">
      <c r="A57" s="69"/>
      <c r="B57" s="65"/>
      <c r="C57" s="64" t="s">
        <v>627</v>
      </c>
      <c r="D57" s="74" t="s">
        <v>615</v>
      </c>
      <c r="E57" s="70" t="s">
        <v>616</v>
      </c>
      <c r="F57" s="81" t="s">
        <v>618</v>
      </c>
      <c r="G57" s="70" t="s">
        <v>617</v>
      </c>
      <c r="H57" s="70" t="s">
        <v>636</v>
      </c>
      <c r="I57" s="70">
        <v>2020</v>
      </c>
      <c r="J57" s="77">
        <v>77665</v>
      </c>
      <c r="K57" s="78" t="s">
        <v>225</v>
      </c>
      <c r="L57" s="70"/>
    </row>
    <row r="58" spans="1:12" ht="14.25" customHeight="1" x14ac:dyDescent="0.25">
      <c r="A58" s="69"/>
      <c r="B58" s="65"/>
      <c r="C58" s="64" t="s">
        <v>628</v>
      </c>
      <c r="D58" s="74" t="s">
        <v>615</v>
      </c>
      <c r="E58" s="70" t="s">
        <v>616</v>
      </c>
      <c r="F58" s="81" t="s">
        <v>618</v>
      </c>
      <c r="G58" s="70" t="s">
        <v>617</v>
      </c>
      <c r="H58" s="70" t="s">
        <v>637</v>
      </c>
      <c r="I58" s="70">
        <v>2020</v>
      </c>
      <c r="J58" s="77">
        <v>77665</v>
      </c>
      <c r="K58" s="78" t="s">
        <v>225</v>
      </c>
      <c r="L58" s="70"/>
    </row>
    <row r="59" spans="1:12" ht="14.25" customHeight="1" x14ac:dyDescent="0.25">
      <c r="A59" s="69"/>
      <c r="B59" s="65"/>
      <c r="C59" s="64" t="s">
        <v>629</v>
      </c>
      <c r="D59" s="74" t="s">
        <v>615</v>
      </c>
      <c r="E59" s="70" t="s">
        <v>616</v>
      </c>
      <c r="F59" s="81" t="s">
        <v>618</v>
      </c>
      <c r="G59" s="70" t="s">
        <v>617</v>
      </c>
      <c r="H59" s="70" t="s">
        <v>638</v>
      </c>
      <c r="I59" s="70">
        <v>2020</v>
      </c>
      <c r="J59" s="77">
        <v>77665</v>
      </c>
      <c r="K59" s="78" t="s">
        <v>225</v>
      </c>
      <c r="L59" s="70"/>
    </row>
    <row r="60" spans="1:12" ht="14.25" customHeight="1" x14ac:dyDescent="0.25">
      <c r="A60" s="69"/>
      <c r="B60" s="65"/>
      <c r="C60" s="64" t="s">
        <v>630</v>
      </c>
      <c r="D60" s="74" t="s">
        <v>615</v>
      </c>
      <c r="E60" s="70" t="s">
        <v>616</v>
      </c>
      <c r="F60" s="81" t="s">
        <v>618</v>
      </c>
      <c r="G60" s="70" t="s">
        <v>617</v>
      </c>
      <c r="H60" s="70" t="s">
        <v>639</v>
      </c>
      <c r="I60" s="70">
        <v>2020</v>
      </c>
      <c r="J60" s="77">
        <v>77665</v>
      </c>
      <c r="K60" s="78" t="s">
        <v>225</v>
      </c>
      <c r="L60" s="70"/>
    </row>
    <row r="61" spans="1:12" ht="14.25" customHeight="1" x14ac:dyDescent="0.25">
      <c r="A61" s="69"/>
      <c r="B61" s="65"/>
      <c r="C61" s="64"/>
      <c r="D61" s="74"/>
      <c r="E61" s="70"/>
      <c r="F61" s="81"/>
      <c r="G61" s="70"/>
      <c r="H61" s="70"/>
      <c r="I61" s="70"/>
      <c r="J61" s="77"/>
      <c r="K61" s="78"/>
      <c r="L61" s="70"/>
    </row>
    <row r="62" spans="1:12" ht="14.25" customHeight="1" x14ac:dyDescent="0.25">
      <c r="A62" s="69"/>
      <c r="B62" s="65" t="s">
        <v>55</v>
      </c>
      <c r="C62" s="64" t="s">
        <v>219</v>
      </c>
      <c r="D62" s="74"/>
      <c r="E62" s="70"/>
      <c r="F62" s="81"/>
      <c r="G62" s="70"/>
      <c r="H62" s="70"/>
      <c r="I62" s="70"/>
      <c r="J62" s="77"/>
      <c r="K62" s="78"/>
      <c r="L62" s="70"/>
    </row>
    <row r="63" spans="1:12" ht="14.25" customHeight="1" x14ac:dyDescent="0.25">
      <c r="A63" s="69"/>
      <c r="B63" s="65"/>
      <c r="C63" s="64" t="s">
        <v>44</v>
      </c>
      <c r="D63" s="74" t="s">
        <v>221</v>
      </c>
      <c r="E63" s="70" t="s">
        <v>510</v>
      </c>
      <c r="F63" s="81" t="s">
        <v>512</v>
      </c>
      <c r="G63" s="70" t="s">
        <v>511</v>
      </c>
      <c r="H63" s="70" t="s">
        <v>222</v>
      </c>
      <c r="I63" s="70">
        <v>2019</v>
      </c>
      <c r="J63" s="77">
        <v>5500000</v>
      </c>
      <c r="K63" s="78" t="s">
        <v>225</v>
      </c>
      <c r="L63" s="70"/>
    </row>
    <row r="64" spans="1:12" ht="14.25" customHeight="1" x14ac:dyDescent="0.25">
      <c r="A64" s="69"/>
      <c r="B64" s="65"/>
      <c r="C64" s="64" t="s">
        <v>45</v>
      </c>
      <c r="D64" s="74" t="s">
        <v>221</v>
      </c>
      <c r="E64" s="70" t="s">
        <v>510</v>
      </c>
      <c r="F64" s="81" t="s">
        <v>512</v>
      </c>
      <c r="G64" s="70" t="s">
        <v>511</v>
      </c>
      <c r="H64" s="70" t="s">
        <v>222</v>
      </c>
      <c r="I64" s="70">
        <v>2019</v>
      </c>
      <c r="J64" s="77">
        <v>5500000</v>
      </c>
      <c r="K64" s="78" t="s">
        <v>225</v>
      </c>
      <c r="L64" s="70"/>
    </row>
    <row r="65" spans="1:12" ht="14.25" customHeight="1" x14ac:dyDescent="0.25">
      <c r="A65" s="69"/>
      <c r="B65" s="65"/>
      <c r="C65" s="64" t="s">
        <v>46</v>
      </c>
      <c r="D65" s="74" t="s">
        <v>221</v>
      </c>
      <c r="E65" s="70" t="s">
        <v>510</v>
      </c>
      <c r="F65" s="81" t="s">
        <v>512</v>
      </c>
      <c r="G65" s="70" t="s">
        <v>511</v>
      </c>
      <c r="H65" s="70" t="s">
        <v>222</v>
      </c>
      <c r="I65" s="70">
        <v>2019</v>
      </c>
      <c r="J65" s="77">
        <v>5500000</v>
      </c>
      <c r="K65" s="78" t="s">
        <v>225</v>
      </c>
      <c r="L65" s="70"/>
    </row>
    <row r="66" spans="1:12" ht="14.25" customHeight="1" x14ac:dyDescent="0.25">
      <c r="A66" s="69"/>
      <c r="B66" s="65"/>
      <c r="C66" s="64" t="s">
        <v>47</v>
      </c>
      <c r="D66" s="74" t="s">
        <v>221</v>
      </c>
      <c r="E66" s="70" t="s">
        <v>510</v>
      </c>
      <c r="F66" s="81" t="s">
        <v>512</v>
      </c>
      <c r="G66" s="70" t="s">
        <v>511</v>
      </c>
      <c r="H66" s="70" t="s">
        <v>222</v>
      </c>
      <c r="I66" s="70">
        <v>2019</v>
      </c>
      <c r="J66" s="77">
        <v>5500000</v>
      </c>
      <c r="K66" s="78" t="s">
        <v>225</v>
      </c>
      <c r="L66" s="70"/>
    </row>
    <row r="67" spans="1:12" ht="14.25" customHeight="1" x14ac:dyDescent="0.25">
      <c r="A67" s="69"/>
      <c r="B67" s="65"/>
      <c r="C67" s="64" t="s">
        <v>229</v>
      </c>
      <c r="D67" s="74" t="s">
        <v>221</v>
      </c>
      <c r="E67" s="70" t="s">
        <v>510</v>
      </c>
      <c r="F67" s="81" t="s">
        <v>512</v>
      </c>
      <c r="G67" s="70" t="s">
        <v>511</v>
      </c>
      <c r="H67" s="70" t="s">
        <v>222</v>
      </c>
      <c r="I67" s="70">
        <v>2019</v>
      </c>
      <c r="J67" s="77">
        <v>5500000</v>
      </c>
      <c r="K67" s="78" t="s">
        <v>225</v>
      </c>
      <c r="L67" s="70"/>
    </row>
    <row r="68" spans="1:12" ht="14.25" customHeight="1" x14ac:dyDescent="0.25">
      <c r="A68" s="69"/>
      <c r="B68" s="65"/>
      <c r="C68" s="64" t="s">
        <v>230</v>
      </c>
      <c r="D68" s="74" t="s">
        <v>221</v>
      </c>
      <c r="E68" s="70" t="s">
        <v>510</v>
      </c>
      <c r="F68" s="81" t="s">
        <v>512</v>
      </c>
      <c r="G68" s="70" t="s">
        <v>511</v>
      </c>
      <c r="H68" s="70" t="s">
        <v>222</v>
      </c>
      <c r="I68" s="70">
        <v>2019</v>
      </c>
      <c r="J68" s="77">
        <v>5500000</v>
      </c>
      <c r="K68" s="78" t="s">
        <v>225</v>
      </c>
      <c r="L68" s="70"/>
    </row>
    <row r="69" spans="1:12" ht="14.25" customHeight="1" x14ac:dyDescent="0.25">
      <c r="A69" s="69"/>
      <c r="B69" s="65"/>
      <c r="C69" s="64" t="s">
        <v>257</v>
      </c>
      <c r="D69" s="74" t="s">
        <v>221</v>
      </c>
      <c r="E69" s="70" t="s">
        <v>510</v>
      </c>
      <c r="F69" s="81" t="s">
        <v>553</v>
      </c>
      <c r="G69" s="70" t="s">
        <v>554</v>
      </c>
      <c r="H69" s="70" t="s">
        <v>222</v>
      </c>
      <c r="I69" s="70">
        <v>2020</v>
      </c>
      <c r="J69" s="77">
        <v>9000000</v>
      </c>
      <c r="K69" s="78" t="s">
        <v>225</v>
      </c>
      <c r="L69" s="70"/>
    </row>
    <row r="70" spans="1:12" ht="14.25" customHeight="1" x14ac:dyDescent="0.25">
      <c r="A70" s="69"/>
      <c r="B70" s="65"/>
      <c r="C70" s="64" t="s">
        <v>559</v>
      </c>
      <c r="D70" s="74" t="s">
        <v>221</v>
      </c>
      <c r="E70" s="70" t="s">
        <v>510</v>
      </c>
      <c r="F70" s="81" t="s">
        <v>553</v>
      </c>
      <c r="G70" s="70" t="s">
        <v>554</v>
      </c>
      <c r="H70" s="70" t="s">
        <v>222</v>
      </c>
      <c r="I70" s="70">
        <v>2020</v>
      </c>
      <c r="J70" s="77">
        <v>5000000</v>
      </c>
      <c r="K70" s="78" t="s">
        <v>225</v>
      </c>
      <c r="L70" s="70"/>
    </row>
    <row r="71" spans="1:12" ht="14.25" customHeight="1" x14ac:dyDescent="0.25">
      <c r="A71" s="69"/>
      <c r="B71" s="65"/>
      <c r="C71" s="64" t="s">
        <v>560</v>
      </c>
      <c r="D71" s="74" t="s">
        <v>403</v>
      </c>
      <c r="E71" s="70"/>
      <c r="F71" s="81" t="s">
        <v>227</v>
      </c>
      <c r="G71" s="70"/>
      <c r="H71" s="70" t="s">
        <v>404</v>
      </c>
      <c r="I71" s="70"/>
      <c r="J71" s="77">
        <v>5200000</v>
      </c>
      <c r="K71" s="78" t="s">
        <v>224</v>
      </c>
      <c r="L71" s="70"/>
    </row>
    <row r="72" spans="1:12" ht="14.25" customHeight="1" x14ac:dyDescent="0.25">
      <c r="A72" s="69"/>
      <c r="B72" s="65"/>
      <c r="C72" s="64" t="s">
        <v>258</v>
      </c>
      <c r="D72" s="74" t="s">
        <v>566</v>
      </c>
      <c r="E72" s="70" t="s">
        <v>510</v>
      </c>
      <c r="F72" s="81" t="s">
        <v>565</v>
      </c>
      <c r="G72" s="70" t="s">
        <v>564</v>
      </c>
      <c r="H72" s="70" t="s">
        <v>404</v>
      </c>
      <c r="I72" s="70">
        <v>2020</v>
      </c>
      <c r="J72" s="77">
        <v>2500000</v>
      </c>
      <c r="K72" s="78" t="s">
        <v>225</v>
      </c>
      <c r="L72" s="70"/>
    </row>
    <row r="73" spans="1:12" ht="14.25" customHeight="1" x14ac:dyDescent="0.25">
      <c r="A73" s="69"/>
      <c r="B73" s="65" t="s">
        <v>57</v>
      </c>
      <c r="C73" s="64" t="s">
        <v>238</v>
      </c>
      <c r="D73" s="74"/>
      <c r="E73" s="70"/>
      <c r="F73" s="81"/>
      <c r="G73" s="70"/>
      <c r="H73" s="70"/>
      <c r="I73" s="70"/>
      <c r="J73" s="77"/>
      <c r="K73" s="78"/>
      <c r="L73" s="70"/>
    </row>
    <row r="74" spans="1:12" ht="14.25" customHeight="1" x14ac:dyDescent="0.25">
      <c r="A74" s="69"/>
      <c r="B74" s="65"/>
      <c r="C74" s="64" t="s">
        <v>561</v>
      </c>
      <c r="D74" s="74" t="s">
        <v>263</v>
      </c>
      <c r="E74" s="70"/>
      <c r="F74" s="81" t="s">
        <v>227</v>
      </c>
      <c r="G74" s="70"/>
      <c r="H74" s="70" t="s">
        <v>264</v>
      </c>
      <c r="I74" s="70">
        <v>2005</v>
      </c>
      <c r="J74" s="77">
        <v>1500000</v>
      </c>
      <c r="K74" s="78" t="s">
        <v>391</v>
      </c>
      <c r="L74" s="70"/>
    </row>
    <row r="75" spans="1:12" ht="14.25" customHeight="1" x14ac:dyDescent="0.25">
      <c r="A75" s="69"/>
      <c r="B75" s="65"/>
      <c r="C75" s="64" t="s">
        <v>414</v>
      </c>
      <c r="D75" s="74" t="s">
        <v>562</v>
      </c>
      <c r="E75" s="70" t="s">
        <v>510</v>
      </c>
      <c r="F75" s="81" t="s">
        <v>553</v>
      </c>
      <c r="G75" s="70" t="s">
        <v>554</v>
      </c>
      <c r="H75" s="70" t="s">
        <v>264</v>
      </c>
      <c r="I75" s="70">
        <v>2020</v>
      </c>
      <c r="J75" s="77">
        <v>7500000</v>
      </c>
      <c r="K75" s="78" t="s">
        <v>225</v>
      </c>
      <c r="L75" s="70"/>
    </row>
    <row r="76" spans="1:12" ht="14.25" customHeight="1" x14ac:dyDescent="0.25">
      <c r="A76" s="69"/>
      <c r="B76" s="65"/>
      <c r="C76" s="64" t="s">
        <v>415</v>
      </c>
      <c r="D76" s="74" t="s">
        <v>563</v>
      </c>
      <c r="E76" s="70" t="s">
        <v>552</v>
      </c>
      <c r="F76" s="81" t="s">
        <v>565</v>
      </c>
      <c r="G76" s="70" t="s">
        <v>564</v>
      </c>
      <c r="H76" s="70" t="s">
        <v>264</v>
      </c>
      <c r="I76" s="70">
        <v>2020</v>
      </c>
      <c r="J76" s="77">
        <v>8000000</v>
      </c>
      <c r="K76" s="78" t="s">
        <v>225</v>
      </c>
      <c r="L76" s="70"/>
    </row>
    <row r="77" spans="1:12" ht="14.25" customHeight="1" x14ac:dyDescent="0.25">
      <c r="A77" s="69"/>
      <c r="B77" s="65"/>
      <c r="C77" s="64" t="s">
        <v>392</v>
      </c>
      <c r="D77" s="74" t="s">
        <v>582</v>
      </c>
      <c r="E77" s="70" t="s">
        <v>510</v>
      </c>
      <c r="F77" s="81" t="s">
        <v>583</v>
      </c>
      <c r="G77" s="199">
        <v>43871</v>
      </c>
      <c r="H77" s="70" t="s">
        <v>264</v>
      </c>
      <c r="I77" s="70">
        <v>2020</v>
      </c>
      <c r="J77" s="77">
        <v>6000000</v>
      </c>
      <c r="K77" s="78" t="s">
        <v>225</v>
      </c>
      <c r="L77" s="70"/>
    </row>
    <row r="78" spans="1:12" ht="14.25" customHeight="1" x14ac:dyDescent="0.25">
      <c r="A78" s="69"/>
      <c r="B78" s="65"/>
      <c r="C78" s="64"/>
      <c r="D78" s="74"/>
      <c r="E78" s="70"/>
      <c r="F78" s="81"/>
      <c r="G78" s="70"/>
      <c r="H78" s="70"/>
      <c r="I78" s="70"/>
      <c r="J78" s="83">
        <f>SUM(J13:J77)</f>
        <v>137324150</v>
      </c>
      <c r="K78" s="78"/>
      <c r="L78" s="70"/>
    </row>
    <row r="79" spans="1:12" ht="14.25" customHeight="1" x14ac:dyDescent="0.25">
      <c r="A79" s="69" t="s">
        <v>205</v>
      </c>
      <c r="B79" s="74" t="s">
        <v>178</v>
      </c>
      <c r="C79" s="64"/>
      <c r="E79" s="70"/>
      <c r="F79" s="81"/>
      <c r="G79" s="70"/>
      <c r="I79" s="70"/>
      <c r="J79" s="77"/>
      <c r="K79" s="78"/>
      <c r="L79" s="70"/>
    </row>
    <row r="80" spans="1:12" ht="14.25" customHeight="1" x14ac:dyDescent="0.25">
      <c r="A80" s="69"/>
      <c r="B80" s="65" t="s">
        <v>33</v>
      </c>
      <c r="C80" s="64" t="s">
        <v>265</v>
      </c>
      <c r="D80" s="74"/>
      <c r="E80" s="70"/>
      <c r="F80" s="81"/>
      <c r="G80" s="70"/>
      <c r="H80" s="70" t="s">
        <v>271</v>
      </c>
      <c r="I80" s="70">
        <v>1979</v>
      </c>
      <c r="J80" s="77">
        <v>10000000</v>
      </c>
      <c r="K80" s="78"/>
      <c r="L80" s="70"/>
    </row>
    <row r="81" spans="1:12" ht="14.25" customHeight="1" x14ac:dyDescent="0.25">
      <c r="A81" s="69"/>
      <c r="B81" s="65" t="s">
        <v>34</v>
      </c>
      <c r="C81" s="64" t="s">
        <v>266</v>
      </c>
      <c r="D81" s="74"/>
      <c r="E81" s="70"/>
      <c r="F81" s="81"/>
      <c r="G81" s="70"/>
      <c r="H81" s="70" t="s">
        <v>272</v>
      </c>
      <c r="I81" s="70">
        <v>1985</v>
      </c>
      <c r="J81" s="77">
        <v>5000000</v>
      </c>
      <c r="K81" s="78"/>
      <c r="L81" s="70"/>
    </row>
    <row r="82" spans="1:12" ht="14.25" customHeight="1" x14ac:dyDescent="0.25">
      <c r="A82" s="69"/>
      <c r="B82" s="65" t="s">
        <v>35</v>
      </c>
      <c r="C82" s="64" t="s">
        <v>267</v>
      </c>
      <c r="D82" s="74"/>
      <c r="E82" s="70"/>
      <c r="F82" s="81"/>
      <c r="G82" s="70"/>
      <c r="H82" s="70" t="s">
        <v>273</v>
      </c>
      <c r="I82" s="70">
        <v>1995</v>
      </c>
      <c r="J82" s="77">
        <v>4500000</v>
      </c>
      <c r="K82" s="78"/>
      <c r="L82" s="70"/>
    </row>
    <row r="83" spans="1:12" ht="14.25" customHeight="1" x14ac:dyDescent="0.25">
      <c r="A83" s="69"/>
      <c r="B83" s="65" t="s">
        <v>55</v>
      </c>
      <c r="C83" s="64" t="s">
        <v>410</v>
      </c>
      <c r="D83" s="74"/>
      <c r="E83" s="70"/>
      <c r="F83" s="81"/>
      <c r="G83" s="70"/>
      <c r="H83" s="70" t="s">
        <v>275</v>
      </c>
      <c r="I83" s="70"/>
      <c r="J83" s="77">
        <v>250000000</v>
      </c>
      <c r="K83" s="78"/>
      <c r="L83" s="70"/>
    </row>
    <row r="84" spans="1:12" ht="14.25" customHeight="1" x14ac:dyDescent="0.25">
      <c r="A84" s="69"/>
      <c r="B84" s="65" t="s">
        <v>57</v>
      </c>
      <c r="C84" s="64" t="s">
        <v>410</v>
      </c>
      <c r="D84" s="74"/>
      <c r="E84" s="70"/>
      <c r="F84" s="81"/>
      <c r="G84" s="70"/>
      <c r="H84" s="70" t="s">
        <v>275</v>
      </c>
      <c r="I84" s="70">
        <v>2017</v>
      </c>
      <c r="J84" s="77">
        <v>180000000</v>
      </c>
      <c r="K84" s="78"/>
      <c r="L84" s="70"/>
    </row>
    <row r="85" spans="1:12" ht="14.25" customHeight="1" x14ac:dyDescent="0.25">
      <c r="A85" s="69"/>
      <c r="B85" s="65">
        <v>6</v>
      </c>
      <c r="C85" s="64" t="s">
        <v>411</v>
      </c>
      <c r="D85" s="74"/>
      <c r="E85" s="70"/>
      <c r="F85" s="81"/>
      <c r="G85" s="70"/>
      <c r="H85" s="70" t="s">
        <v>275</v>
      </c>
      <c r="I85" s="70">
        <v>2012</v>
      </c>
      <c r="J85" s="77">
        <v>86000000</v>
      </c>
      <c r="K85" s="78"/>
      <c r="L85" s="70"/>
    </row>
    <row r="86" spans="1:12" ht="14.25" customHeight="1" x14ac:dyDescent="0.25">
      <c r="A86" s="69"/>
      <c r="B86" s="65">
        <v>7</v>
      </c>
      <c r="C86" s="64" t="s">
        <v>411</v>
      </c>
      <c r="D86" s="74"/>
      <c r="E86" s="70"/>
      <c r="F86" s="81"/>
      <c r="G86" s="70"/>
      <c r="H86" s="70" t="s">
        <v>275</v>
      </c>
      <c r="I86" s="70">
        <v>2014</v>
      </c>
      <c r="J86" s="77">
        <v>100000000</v>
      </c>
      <c r="K86" s="78"/>
      <c r="L86" s="70"/>
    </row>
    <row r="87" spans="1:12" ht="14.25" customHeight="1" x14ac:dyDescent="0.25">
      <c r="A87" s="69"/>
      <c r="B87" s="65">
        <v>8</v>
      </c>
      <c r="C87" s="64" t="s">
        <v>268</v>
      </c>
      <c r="D87" s="74"/>
      <c r="E87" s="70"/>
      <c r="F87" s="81"/>
      <c r="G87" s="70"/>
      <c r="H87" s="70" t="s">
        <v>276</v>
      </c>
      <c r="I87" s="70">
        <v>1985</v>
      </c>
      <c r="J87" s="77">
        <v>1500000</v>
      </c>
      <c r="K87" s="78"/>
      <c r="L87" s="70"/>
    </row>
    <row r="88" spans="1:12" ht="14.25" customHeight="1" x14ac:dyDescent="0.25">
      <c r="A88" s="69"/>
      <c r="B88" s="65">
        <v>9</v>
      </c>
      <c r="C88" s="64" t="s">
        <v>412</v>
      </c>
      <c r="D88" s="74"/>
      <c r="E88" s="70"/>
      <c r="F88" s="81"/>
      <c r="G88" s="70"/>
      <c r="H88" s="70"/>
      <c r="I88" s="70">
        <v>1980</v>
      </c>
      <c r="J88" s="77">
        <v>500000</v>
      </c>
      <c r="K88" s="78"/>
      <c r="L88" s="70"/>
    </row>
    <row r="89" spans="1:12" ht="14.25" customHeight="1" x14ac:dyDescent="0.25">
      <c r="A89" s="69"/>
      <c r="B89" s="65">
        <v>10</v>
      </c>
      <c r="C89" s="64" t="s">
        <v>270</v>
      </c>
      <c r="D89" s="74"/>
      <c r="E89" s="70"/>
      <c r="F89" s="81"/>
      <c r="G89" s="70"/>
      <c r="H89" s="70" t="s">
        <v>274</v>
      </c>
      <c r="I89" s="70">
        <v>1980</v>
      </c>
      <c r="J89" s="77">
        <v>3500000</v>
      </c>
      <c r="K89" s="78"/>
      <c r="L89" s="70"/>
    </row>
    <row r="90" spans="1:12" ht="14.25" customHeight="1" x14ac:dyDescent="0.25">
      <c r="A90" s="69"/>
      <c r="B90" s="65">
        <v>11</v>
      </c>
      <c r="C90" s="64" t="s">
        <v>270</v>
      </c>
      <c r="D90" s="74"/>
      <c r="E90" s="70"/>
      <c r="F90" s="81"/>
      <c r="G90" s="70"/>
      <c r="H90" s="70" t="s">
        <v>274</v>
      </c>
      <c r="I90" s="70">
        <v>2017</v>
      </c>
      <c r="J90" s="77">
        <v>150000000</v>
      </c>
      <c r="K90" s="78"/>
      <c r="L90" s="70"/>
    </row>
    <row r="91" spans="1:12" ht="14.25" customHeight="1" x14ac:dyDescent="0.25">
      <c r="A91" s="69"/>
      <c r="B91" s="65">
        <v>12</v>
      </c>
      <c r="C91" s="64" t="s">
        <v>269</v>
      </c>
      <c r="D91" s="74"/>
      <c r="E91" s="70"/>
      <c r="F91" s="81"/>
      <c r="G91" s="70"/>
      <c r="H91" s="70"/>
      <c r="I91" s="70"/>
      <c r="J91" s="77">
        <v>334632500</v>
      </c>
      <c r="K91" s="78"/>
      <c r="L91" s="70"/>
    </row>
    <row r="92" spans="1:12" ht="14.25" customHeight="1" x14ac:dyDescent="0.25">
      <c r="A92" s="69"/>
      <c r="B92" s="65">
        <v>13</v>
      </c>
      <c r="C92" s="64" t="s">
        <v>269</v>
      </c>
      <c r="D92" s="74"/>
      <c r="E92" s="70"/>
      <c r="F92" s="81"/>
      <c r="G92" s="70"/>
      <c r="H92" s="70"/>
      <c r="I92" s="70">
        <v>2020</v>
      </c>
      <c r="J92" s="77">
        <v>50000000</v>
      </c>
      <c r="K92" s="78"/>
      <c r="L92" s="70"/>
    </row>
    <row r="93" spans="1:12" ht="14.25" customHeight="1" x14ac:dyDescent="0.25">
      <c r="A93" s="69"/>
      <c r="B93" s="65"/>
      <c r="C93" s="64"/>
      <c r="D93" s="74"/>
      <c r="E93" s="70"/>
      <c r="F93" s="81"/>
      <c r="G93" s="70"/>
      <c r="H93" s="70"/>
      <c r="I93" s="70"/>
      <c r="J93" s="83">
        <f>SUM(J80:J92)</f>
        <v>1175632500</v>
      </c>
      <c r="K93" s="78"/>
      <c r="L93" s="70"/>
    </row>
    <row r="94" spans="1:12" ht="14.25" customHeight="1" x14ac:dyDescent="0.25">
      <c r="A94" s="69" t="s">
        <v>206</v>
      </c>
      <c r="B94" s="74" t="s">
        <v>207</v>
      </c>
      <c r="C94" s="64"/>
      <c r="E94" s="70"/>
      <c r="F94" s="81"/>
      <c r="G94" s="70"/>
      <c r="H94" s="70"/>
      <c r="I94" s="70"/>
      <c r="J94" s="77"/>
      <c r="K94" s="78"/>
      <c r="L94" s="70"/>
    </row>
    <row r="95" spans="1:12" ht="14.25" customHeight="1" x14ac:dyDescent="0.25">
      <c r="A95" s="69"/>
      <c r="B95" s="65" t="s">
        <v>33</v>
      </c>
      <c r="C95" s="64" t="s">
        <v>279</v>
      </c>
      <c r="D95" s="74"/>
      <c r="E95" s="70"/>
      <c r="F95" s="81"/>
      <c r="G95" s="70"/>
      <c r="H95" s="70"/>
      <c r="I95" s="70"/>
      <c r="J95" s="77"/>
      <c r="K95" s="78"/>
      <c r="L95" s="70"/>
    </row>
    <row r="96" spans="1:12" ht="14.25" customHeight="1" x14ac:dyDescent="0.25">
      <c r="A96" s="69"/>
      <c r="B96" s="65"/>
      <c r="C96" s="64" t="s">
        <v>44</v>
      </c>
      <c r="D96" s="74" t="s">
        <v>413</v>
      </c>
      <c r="E96" s="70"/>
      <c r="F96" s="81"/>
      <c r="G96" s="70"/>
      <c r="H96" s="70" t="s">
        <v>283</v>
      </c>
      <c r="I96" s="70"/>
      <c r="J96" s="77">
        <v>349113000</v>
      </c>
      <c r="K96" s="78"/>
      <c r="L96" s="70"/>
    </row>
    <row r="97" spans="1:12" ht="14.25" customHeight="1" x14ac:dyDescent="0.25">
      <c r="A97" s="69"/>
      <c r="B97" s="65"/>
      <c r="C97" s="64" t="s">
        <v>414</v>
      </c>
      <c r="D97" s="74" t="s">
        <v>413</v>
      </c>
      <c r="E97" s="70"/>
      <c r="F97" s="81"/>
      <c r="G97" s="70"/>
      <c r="H97" s="70" t="s">
        <v>283</v>
      </c>
      <c r="I97" s="70">
        <v>2019</v>
      </c>
      <c r="J97" s="77">
        <v>117505500</v>
      </c>
      <c r="K97" s="78"/>
      <c r="L97" s="70"/>
    </row>
    <row r="98" spans="1:12" ht="14.25" customHeight="1" x14ac:dyDescent="0.25">
      <c r="A98" s="69"/>
      <c r="B98" s="65"/>
      <c r="C98" s="64" t="s">
        <v>415</v>
      </c>
      <c r="D98" s="74" t="s">
        <v>413</v>
      </c>
      <c r="E98" s="70"/>
      <c r="F98" s="81"/>
      <c r="G98" s="70"/>
      <c r="H98" s="70" t="s">
        <v>283</v>
      </c>
      <c r="I98" s="70">
        <v>2020</v>
      </c>
      <c r="J98" s="77">
        <v>147545000</v>
      </c>
      <c r="K98" s="78"/>
      <c r="L98" s="70"/>
    </row>
    <row r="99" spans="1:12" ht="14.25" customHeight="1" x14ac:dyDescent="0.25">
      <c r="A99" s="69"/>
      <c r="B99" s="65"/>
      <c r="C99" s="64" t="s">
        <v>392</v>
      </c>
      <c r="D99" s="74" t="s">
        <v>416</v>
      </c>
      <c r="E99" s="70"/>
      <c r="F99" s="81"/>
      <c r="G99" s="70"/>
      <c r="H99" s="70" t="s">
        <v>283</v>
      </c>
      <c r="I99" s="70">
        <v>2010</v>
      </c>
      <c r="J99" s="77">
        <v>13000000</v>
      </c>
      <c r="K99" s="78"/>
      <c r="L99" s="70"/>
    </row>
    <row r="100" spans="1:12" ht="14.25" customHeight="1" x14ac:dyDescent="0.25">
      <c r="A100" s="69"/>
      <c r="B100" s="65"/>
      <c r="C100" s="64" t="s">
        <v>393</v>
      </c>
      <c r="D100" s="74" t="s">
        <v>416</v>
      </c>
      <c r="E100" s="70"/>
      <c r="F100" s="81"/>
      <c r="G100" s="70"/>
      <c r="H100" s="70" t="s">
        <v>283</v>
      </c>
      <c r="I100" s="70">
        <v>2011</v>
      </c>
      <c r="J100" s="77">
        <v>30681000</v>
      </c>
      <c r="K100" s="78"/>
      <c r="L100" s="70"/>
    </row>
    <row r="101" spans="1:12" ht="14.25" customHeight="1" x14ac:dyDescent="0.25">
      <c r="A101" s="69"/>
      <c r="B101" s="65"/>
      <c r="C101" s="64" t="s">
        <v>394</v>
      </c>
      <c r="D101" s="74" t="s">
        <v>416</v>
      </c>
      <c r="E101" s="70"/>
      <c r="F101" s="81"/>
      <c r="G101" s="70"/>
      <c r="H101" s="70" t="s">
        <v>283</v>
      </c>
      <c r="I101" s="70">
        <v>2015</v>
      </c>
      <c r="J101" s="77">
        <v>83000000</v>
      </c>
      <c r="K101" s="78"/>
      <c r="L101" s="70"/>
    </row>
    <row r="102" spans="1:12" ht="14.25" customHeight="1" x14ac:dyDescent="0.25">
      <c r="A102" s="69"/>
      <c r="B102" s="65"/>
      <c r="C102" s="64" t="s">
        <v>395</v>
      </c>
      <c r="D102" s="74" t="s">
        <v>416</v>
      </c>
      <c r="E102" s="70"/>
      <c r="F102" s="81"/>
      <c r="G102" s="70"/>
      <c r="H102" s="70" t="s">
        <v>283</v>
      </c>
      <c r="I102" s="70">
        <v>2015</v>
      </c>
      <c r="J102" s="77">
        <v>84000000</v>
      </c>
      <c r="K102" s="78"/>
      <c r="L102" s="70"/>
    </row>
    <row r="103" spans="1:12" ht="14.25" customHeight="1" x14ac:dyDescent="0.25">
      <c r="A103" s="69"/>
      <c r="B103" s="65"/>
      <c r="C103" s="64" t="s">
        <v>396</v>
      </c>
      <c r="D103" s="74" t="s">
        <v>416</v>
      </c>
      <c r="E103" s="70"/>
      <c r="F103" s="81"/>
      <c r="G103" s="70"/>
      <c r="H103" s="70" t="s">
        <v>283</v>
      </c>
      <c r="I103" s="70">
        <v>2016</v>
      </c>
      <c r="J103" s="77">
        <v>84000000</v>
      </c>
      <c r="K103" s="78"/>
      <c r="L103" s="70"/>
    </row>
    <row r="104" spans="1:12" ht="14.25" customHeight="1" x14ac:dyDescent="0.25">
      <c r="A104" s="69"/>
      <c r="B104" s="65"/>
      <c r="C104" s="64" t="s">
        <v>397</v>
      </c>
      <c r="D104" s="74" t="s">
        <v>416</v>
      </c>
      <c r="E104" s="70"/>
      <c r="F104" s="81"/>
      <c r="G104" s="70"/>
      <c r="H104" s="70" t="s">
        <v>283</v>
      </c>
      <c r="I104" s="70">
        <v>2016</v>
      </c>
      <c r="J104" s="77">
        <v>186131000</v>
      </c>
      <c r="K104" s="78"/>
      <c r="L104" s="70"/>
    </row>
    <row r="105" spans="1:12" ht="14.25" customHeight="1" x14ac:dyDescent="0.25">
      <c r="A105" s="69"/>
      <c r="B105" s="65"/>
      <c r="C105" s="64" t="s">
        <v>398</v>
      </c>
      <c r="D105" s="74" t="s">
        <v>416</v>
      </c>
      <c r="E105" s="70"/>
      <c r="F105" s="81"/>
      <c r="G105" s="70"/>
      <c r="H105" s="70" t="s">
        <v>283</v>
      </c>
      <c r="I105" s="70">
        <v>2018</v>
      </c>
      <c r="J105" s="77">
        <v>87399000</v>
      </c>
      <c r="K105" s="78"/>
      <c r="L105" s="70"/>
    </row>
    <row r="106" spans="1:12" ht="14.25" customHeight="1" x14ac:dyDescent="0.25">
      <c r="A106" s="69"/>
      <c r="B106" s="65"/>
      <c r="C106" s="64" t="s">
        <v>555</v>
      </c>
      <c r="D106" s="74" t="s">
        <v>416</v>
      </c>
      <c r="E106" s="70"/>
      <c r="F106" s="81"/>
      <c r="G106" s="70"/>
      <c r="H106" s="70" t="s">
        <v>283</v>
      </c>
      <c r="I106" s="70">
        <v>2020</v>
      </c>
      <c r="J106" s="77">
        <v>185950500</v>
      </c>
      <c r="K106" s="78"/>
      <c r="L106" s="70"/>
    </row>
    <row r="107" spans="1:12" ht="14.25" customHeight="1" x14ac:dyDescent="0.25">
      <c r="A107" s="69"/>
      <c r="B107" s="65"/>
      <c r="C107" s="64" t="s">
        <v>556</v>
      </c>
      <c r="D107" s="74" t="s">
        <v>417</v>
      </c>
      <c r="E107" s="70"/>
      <c r="F107" s="81"/>
      <c r="G107" s="70"/>
      <c r="H107" s="70"/>
      <c r="I107" s="70">
        <v>2019</v>
      </c>
      <c r="J107" s="77">
        <v>37500000</v>
      </c>
      <c r="K107" s="78"/>
      <c r="L107" s="70"/>
    </row>
    <row r="108" spans="1:12" ht="14.25" customHeight="1" x14ac:dyDescent="0.25">
      <c r="A108" s="69"/>
      <c r="B108" s="65" t="s">
        <v>34</v>
      </c>
      <c r="C108" s="64" t="s">
        <v>280</v>
      </c>
      <c r="D108" s="74"/>
      <c r="E108" s="70"/>
      <c r="F108" s="81"/>
      <c r="G108" s="70"/>
      <c r="H108" s="70"/>
      <c r="I108" s="70"/>
      <c r="J108" s="77"/>
      <c r="K108" s="78"/>
      <c r="L108" s="70"/>
    </row>
    <row r="109" spans="1:12" ht="14.25" customHeight="1" x14ac:dyDescent="0.25">
      <c r="A109" s="69"/>
      <c r="B109" s="65"/>
      <c r="C109" s="64" t="s">
        <v>44</v>
      </c>
      <c r="D109" s="74" t="s">
        <v>281</v>
      </c>
      <c r="E109" s="70"/>
      <c r="F109" s="81"/>
      <c r="G109" s="70"/>
      <c r="H109" s="70" t="s">
        <v>285</v>
      </c>
      <c r="I109" s="70">
        <v>2014</v>
      </c>
      <c r="J109" s="77">
        <v>184200000</v>
      </c>
      <c r="K109" s="78"/>
      <c r="L109" s="70"/>
    </row>
    <row r="110" spans="1:12" ht="14.25" customHeight="1" x14ac:dyDescent="0.25">
      <c r="A110" s="69"/>
      <c r="B110" s="65"/>
      <c r="C110" s="64" t="s">
        <v>414</v>
      </c>
      <c r="D110" s="74" t="s">
        <v>281</v>
      </c>
      <c r="E110" s="70"/>
      <c r="F110" s="81"/>
      <c r="G110" s="70"/>
      <c r="H110" s="70" t="s">
        <v>285</v>
      </c>
      <c r="I110" s="70">
        <v>2019</v>
      </c>
      <c r="J110" s="77">
        <v>204187000</v>
      </c>
      <c r="K110" s="78"/>
      <c r="L110" s="70"/>
    </row>
    <row r="111" spans="1:12" ht="14.25" customHeight="1" x14ac:dyDescent="0.25">
      <c r="A111" s="69"/>
      <c r="B111" s="84" t="s">
        <v>35</v>
      </c>
      <c r="C111" s="64" t="s">
        <v>282</v>
      </c>
      <c r="D111" s="74"/>
      <c r="E111" s="70"/>
      <c r="F111" s="81"/>
      <c r="G111" s="70"/>
      <c r="H111" s="70"/>
      <c r="I111" s="70"/>
      <c r="J111" s="77"/>
      <c r="K111" s="78"/>
      <c r="L111" s="70"/>
    </row>
    <row r="112" spans="1:12" ht="14.25" customHeight="1" x14ac:dyDescent="0.25">
      <c r="A112" s="69"/>
      <c r="B112" s="65"/>
      <c r="C112" s="64" t="s">
        <v>44</v>
      </c>
      <c r="D112" s="74" t="s">
        <v>284</v>
      </c>
      <c r="E112" s="70"/>
      <c r="F112" s="81"/>
      <c r="G112" s="70"/>
      <c r="H112" s="70" t="s">
        <v>286</v>
      </c>
      <c r="I112" s="70">
        <v>2016</v>
      </c>
      <c r="J112" s="77">
        <v>15800000</v>
      </c>
      <c r="K112" s="78"/>
      <c r="L112" s="70"/>
    </row>
    <row r="113" spans="1:12" ht="14.25" customHeight="1" x14ac:dyDescent="0.25">
      <c r="A113" s="72"/>
      <c r="B113" s="66"/>
      <c r="C113" s="67"/>
      <c r="D113" s="75"/>
      <c r="E113" s="73"/>
      <c r="F113" s="82"/>
      <c r="G113" s="73"/>
      <c r="H113" s="73"/>
      <c r="I113" s="73"/>
      <c r="J113" s="86">
        <f>SUM(J96:J112)</f>
        <v>1810012000</v>
      </c>
      <c r="K113" s="79"/>
      <c r="L113" s="73"/>
    </row>
    <row r="114" spans="1:12" ht="14.25" customHeight="1" x14ac:dyDescent="0.25">
      <c r="A114" s="218" t="s">
        <v>390</v>
      </c>
      <c r="B114" s="219"/>
      <c r="C114" s="219"/>
      <c r="D114" s="219"/>
      <c r="E114" s="219"/>
      <c r="F114" s="219"/>
      <c r="G114" s="219"/>
      <c r="H114" s="219"/>
      <c r="I114" s="219"/>
      <c r="J114" s="87">
        <f>J78+J93+J113</f>
        <v>3122968650</v>
      </c>
      <c r="K114" s="61"/>
      <c r="L114" s="85"/>
    </row>
    <row r="115" spans="1:12" ht="14.25" customHeight="1" x14ac:dyDescent="0.25">
      <c r="A115" s="64"/>
      <c r="B115" s="64"/>
      <c r="C115" s="64"/>
      <c r="D115" s="64"/>
    </row>
    <row r="116" spans="1:12" ht="14.25" customHeight="1" x14ac:dyDescent="0.25">
      <c r="A116" s="64" t="s">
        <v>208</v>
      </c>
      <c r="B116" s="64"/>
      <c r="C116" s="64"/>
    </row>
    <row r="118" spans="1:12" ht="14.25" customHeight="1" x14ac:dyDescent="0.25">
      <c r="A118" s="60" t="s">
        <v>640</v>
      </c>
    </row>
  </sheetData>
  <mergeCells count="13">
    <mergeCell ref="A114:I114"/>
    <mergeCell ref="A1:L1"/>
    <mergeCell ref="A2:L2"/>
    <mergeCell ref="A3:L3"/>
    <mergeCell ref="A4:L4"/>
    <mergeCell ref="E6:G6"/>
    <mergeCell ref="A6:A7"/>
    <mergeCell ref="B6:D7"/>
    <mergeCell ref="H6:H7"/>
    <mergeCell ref="I6:I7"/>
    <mergeCell ref="J6:J7"/>
    <mergeCell ref="K6:K7"/>
    <mergeCell ref="L6:L7"/>
  </mergeCells>
  <printOptions horizontalCentered="1"/>
  <pageMargins left="0.25" right="1.25" top="0.59055118110236204" bottom="0.39370078740157499" header="0.31496062992126" footer="0.31496062992126"/>
  <pageSetup scale="60"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topLeftCell="D61" zoomScale="60" zoomScaleNormal="60" workbookViewId="0">
      <selection activeCell="F90" sqref="F90"/>
    </sheetView>
  </sheetViews>
  <sheetFormatPr defaultRowHeight="15" x14ac:dyDescent="0.25"/>
  <cols>
    <col min="1" max="2" width="5.140625" style="24" customWidth="1"/>
    <col min="3" max="3" width="8.28515625" style="24" customWidth="1"/>
    <col min="4" max="4" width="75.140625" style="25" customWidth="1"/>
    <col min="5" max="5" width="35.28515625" style="114" customWidth="1"/>
    <col min="6" max="6" width="17" style="106" customWidth="1"/>
    <col min="7" max="7" width="16.85546875" style="115" customWidth="1"/>
    <col min="8" max="8" width="24.140625" style="24" customWidth="1"/>
    <col min="9" max="9" width="11.42578125" style="24" customWidth="1"/>
    <col min="10" max="10" width="12" style="116" customWidth="1"/>
    <col min="11" max="11" width="23.28515625" style="24" customWidth="1"/>
    <col min="12" max="12" width="15.7109375" style="11" customWidth="1"/>
    <col min="13" max="13" width="23.140625" style="117" customWidth="1"/>
    <col min="14" max="14" width="25.140625" style="117" customWidth="1"/>
    <col min="15" max="15" width="23.5703125" style="117" customWidth="1"/>
    <col min="16" max="16" width="9.42578125" style="117" customWidth="1"/>
    <col min="17" max="16384" width="9.140625" style="9"/>
  </cols>
  <sheetData>
    <row r="1" spans="1:16" s="10" customFormat="1" ht="24" customHeight="1" x14ac:dyDescent="0.25">
      <c r="A1" s="107"/>
      <c r="B1" s="107"/>
      <c r="C1" s="107"/>
      <c r="D1" s="108"/>
      <c r="E1" s="109"/>
      <c r="F1" s="110"/>
      <c r="G1" s="111"/>
      <c r="H1" s="107"/>
      <c r="I1" s="107"/>
      <c r="J1" s="112"/>
      <c r="K1" s="107"/>
      <c r="L1" s="11"/>
      <c r="M1" s="237" t="s">
        <v>86</v>
      </c>
      <c r="N1" s="237"/>
      <c r="O1" s="237"/>
      <c r="P1" s="237"/>
    </row>
    <row r="2" spans="1:16" s="10" customFormat="1" ht="24" customHeight="1" x14ac:dyDescent="0.25">
      <c r="A2" s="107"/>
      <c r="B2" s="107"/>
      <c r="C2" s="107"/>
      <c r="D2" s="108"/>
      <c r="E2" s="109"/>
      <c r="F2" s="110"/>
      <c r="G2" s="111"/>
      <c r="H2" s="107"/>
      <c r="I2" s="107"/>
      <c r="J2" s="112"/>
      <c r="K2" s="107"/>
      <c r="L2" s="11"/>
      <c r="M2" s="237" t="s">
        <v>535</v>
      </c>
      <c r="N2" s="237"/>
      <c r="O2" s="237"/>
      <c r="P2" s="237"/>
    </row>
    <row r="3" spans="1:16" s="10" customFormat="1" ht="24" customHeight="1" x14ac:dyDescent="0.25">
      <c r="A3" s="107"/>
      <c r="B3" s="107"/>
      <c r="C3" s="107"/>
      <c r="D3" s="108"/>
      <c r="E3" s="109"/>
      <c r="F3" s="110"/>
      <c r="G3" s="111"/>
      <c r="H3" s="107"/>
      <c r="I3" s="107"/>
      <c r="J3" s="112"/>
      <c r="K3" s="107"/>
      <c r="L3" s="11"/>
      <c r="M3" s="237" t="s">
        <v>589</v>
      </c>
      <c r="N3" s="237"/>
      <c r="O3" s="237"/>
      <c r="P3" s="237"/>
    </row>
    <row r="4" spans="1:16" s="10" customFormat="1" ht="24" customHeight="1" x14ac:dyDescent="0.25">
      <c r="A4" s="107"/>
      <c r="B4" s="107"/>
      <c r="C4" s="107"/>
      <c r="D4" s="108"/>
      <c r="E4" s="109"/>
      <c r="F4" s="110"/>
      <c r="G4" s="111"/>
      <c r="H4" s="107"/>
      <c r="I4" s="107"/>
      <c r="J4" s="112"/>
      <c r="K4" s="107"/>
      <c r="L4" s="11"/>
      <c r="M4" s="237" t="s">
        <v>87</v>
      </c>
      <c r="N4" s="237"/>
      <c r="O4" s="237"/>
      <c r="P4" s="237"/>
    </row>
    <row r="5" spans="1:16" s="10" customFormat="1" ht="24" customHeight="1" x14ac:dyDescent="0.25">
      <c r="A5" s="107"/>
      <c r="B5" s="107"/>
      <c r="C5" s="107"/>
      <c r="D5" s="108"/>
      <c r="E5" s="109"/>
      <c r="F5" s="110"/>
      <c r="G5" s="111"/>
      <c r="H5" s="107"/>
      <c r="I5" s="107"/>
      <c r="J5" s="112"/>
      <c r="K5" s="107"/>
      <c r="L5" s="11"/>
      <c r="M5" s="237" t="s">
        <v>115</v>
      </c>
      <c r="N5" s="237"/>
      <c r="O5" s="237"/>
      <c r="P5" s="237"/>
    </row>
    <row r="6" spans="1:16" s="10" customFormat="1" ht="24" customHeight="1" x14ac:dyDescent="0.25">
      <c r="A6" s="107"/>
      <c r="B6" s="107"/>
      <c r="C6" s="107"/>
      <c r="D6" s="108"/>
      <c r="E6" s="109"/>
      <c r="F6" s="110"/>
      <c r="G6" s="111"/>
      <c r="H6" s="107"/>
      <c r="I6" s="107"/>
      <c r="J6" s="112"/>
      <c r="K6" s="107"/>
      <c r="L6" s="11"/>
      <c r="M6" s="237" t="s">
        <v>536</v>
      </c>
      <c r="N6" s="237"/>
      <c r="O6" s="237"/>
      <c r="P6" s="237"/>
    </row>
    <row r="7" spans="1:16" s="10" customFormat="1" ht="24" customHeight="1" x14ac:dyDescent="0.25">
      <c r="A7" s="107"/>
      <c r="B7" s="107"/>
      <c r="C7" s="107"/>
      <c r="D7" s="108"/>
      <c r="E7" s="109"/>
      <c r="F7" s="110"/>
      <c r="G7" s="111"/>
      <c r="H7" s="107"/>
      <c r="I7" s="107"/>
      <c r="J7" s="112"/>
      <c r="K7" s="24"/>
      <c r="L7" s="11"/>
      <c r="M7" s="237" t="s">
        <v>517</v>
      </c>
      <c r="N7" s="237"/>
      <c r="O7" s="237"/>
      <c r="P7" s="237"/>
    </row>
    <row r="8" spans="1:16" s="10" customFormat="1" ht="24" customHeight="1" x14ac:dyDescent="0.25">
      <c r="A8" s="236" t="s">
        <v>113</v>
      </c>
      <c r="B8" s="236"/>
      <c r="C8" s="236"/>
      <c r="D8" s="236"/>
      <c r="E8" s="236"/>
      <c r="F8" s="236"/>
      <c r="G8" s="236"/>
      <c r="H8" s="236"/>
      <c r="I8" s="236"/>
      <c r="J8" s="236"/>
      <c r="K8" s="236"/>
      <c r="L8" s="236"/>
      <c r="M8" s="236"/>
      <c r="N8" s="236"/>
      <c r="O8" s="236"/>
      <c r="P8" s="236"/>
    </row>
    <row r="9" spans="1:16" s="10" customFormat="1" ht="24" customHeight="1" x14ac:dyDescent="0.25">
      <c r="A9" s="236" t="s">
        <v>114</v>
      </c>
      <c r="B9" s="236"/>
      <c r="C9" s="236"/>
      <c r="D9" s="236"/>
      <c r="E9" s="236"/>
      <c r="F9" s="236"/>
      <c r="G9" s="236"/>
      <c r="H9" s="236"/>
      <c r="I9" s="236"/>
      <c r="J9" s="236"/>
      <c r="K9" s="236"/>
      <c r="L9" s="236"/>
      <c r="M9" s="236"/>
      <c r="N9" s="236"/>
      <c r="O9" s="236"/>
      <c r="P9" s="236"/>
    </row>
    <row r="10" spans="1:16" s="10" customFormat="1" ht="24" customHeight="1" x14ac:dyDescent="0.25">
      <c r="A10" s="236" t="s">
        <v>517</v>
      </c>
      <c r="B10" s="236"/>
      <c r="C10" s="236"/>
      <c r="D10" s="236"/>
      <c r="E10" s="236"/>
      <c r="F10" s="236"/>
      <c r="G10" s="236"/>
      <c r="H10" s="236"/>
      <c r="I10" s="236"/>
      <c r="J10" s="236"/>
      <c r="K10" s="236"/>
      <c r="L10" s="236"/>
      <c r="M10" s="236"/>
      <c r="N10" s="236"/>
      <c r="O10" s="236"/>
      <c r="P10" s="236"/>
    </row>
    <row r="11" spans="1:16" ht="24" customHeight="1" x14ac:dyDescent="0.25">
      <c r="A11" s="234" t="s">
        <v>584</v>
      </c>
      <c r="B11" s="234"/>
      <c r="C11" s="234"/>
      <c r="D11" s="113" t="s">
        <v>384</v>
      </c>
    </row>
    <row r="12" spans="1:16" ht="24" customHeight="1" x14ac:dyDescent="0.25">
      <c r="A12" s="234" t="s">
        <v>585</v>
      </c>
      <c r="B12" s="234"/>
      <c r="C12" s="234"/>
      <c r="D12" s="113" t="s">
        <v>385</v>
      </c>
    </row>
    <row r="13" spans="1:16" ht="24" customHeight="1" x14ac:dyDescent="0.25">
      <c r="A13" s="234" t="s">
        <v>107</v>
      </c>
      <c r="B13" s="234"/>
      <c r="C13" s="234"/>
      <c r="D13" s="113" t="s">
        <v>109</v>
      </c>
    </row>
    <row r="14" spans="1:16" ht="24" customHeight="1" x14ac:dyDescent="0.25">
      <c r="A14" s="234" t="s">
        <v>108</v>
      </c>
      <c r="B14" s="234"/>
      <c r="C14" s="234"/>
      <c r="D14" s="113" t="s">
        <v>110</v>
      </c>
    </row>
    <row r="15" spans="1:16" s="10" customFormat="1" ht="24" customHeight="1" x14ac:dyDescent="0.25">
      <c r="A15" s="107"/>
      <c r="B15" s="107"/>
      <c r="C15" s="107"/>
      <c r="D15" s="108"/>
      <c r="E15" s="109"/>
      <c r="F15" s="110"/>
      <c r="G15" s="111"/>
      <c r="H15" s="107"/>
      <c r="I15" s="107"/>
      <c r="J15" s="112"/>
      <c r="K15" s="24"/>
      <c r="L15" s="11"/>
      <c r="M15" s="118"/>
      <c r="N15" s="118"/>
      <c r="O15" s="118"/>
      <c r="P15" s="118"/>
    </row>
    <row r="16" spans="1:16" s="10" customFormat="1" ht="24" customHeight="1" x14ac:dyDescent="0.25">
      <c r="A16" s="235" t="s">
        <v>78</v>
      </c>
      <c r="B16" s="235"/>
      <c r="C16" s="235"/>
      <c r="D16" s="235" t="s">
        <v>79</v>
      </c>
      <c r="E16" s="235" t="s">
        <v>95</v>
      </c>
      <c r="F16" s="241" t="s">
        <v>104</v>
      </c>
      <c r="G16" s="241"/>
      <c r="H16" s="241"/>
      <c r="I16" s="241"/>
      <c r="J16" s="241"/>
      <c r="K16" s="241"/>
      <c r="L16" s="241"/>
      <c r="M16" s="240" t="s">
        <v>105</v>
      </c>
      <c r="N16" s="240"/>
      <c r="O16" s="240"/>
      <c r="P16" s="240"/>
    </row>
    <row r="17" spans="1:16" s="10" customFormat="1" ht="24" customHeight="1" x14ac:dyDescent="0.25">
      <c r="A17" s="235"/>
      <c r="B17" s="235"/>
      <c r="C17" s="235"/>
      <c r="D17" s="235"/>
      <c r="E17" s="235"/>
      <c r="F17" s="241" t="s">
        <v>102</v>
      </c>
      <c r="G17" s="241"/>
      <c r="H17" s="241"/>
      <c r="I17" s="241" t="s">
        <v>103</v>
      </c>
      <c r="J17" s="241"/>
      <c r="K17" s="241"/>
      <c r="L17" s="241"/>
      <c r="M17" s="240" t="s">
        <v>98</v>
      </c>
      <c r="N17" s="242" t="s">
        <v>99</v>
      </c>
      <c r="O17" s="240" t="s">
        <v>100</v>
      </c>
      <c r="P17" s="240" t="s">
        <v>101</v>
      </c>
    </row>
    <row r="18" spans="1:16" s="10" customFormat="1" ht="30.75" customHeight="1" x14ac:dyDescent="0.25">
      <c r="A18" s="235"/>
      <c r="B18" s="235"/>
      <c r="C18" s="235"/>
      <c r="D18" s="235"/>
      <c r="E18" s="235"/>
      <c r="F18" s="105" t="s">
        <v>96</v>
      </c>
      <c r="G18" s="13" t="s">
        <v>97</v>
      </c>
      <c r="H18" s="105" t="s">
        <v>80</v>
      </c>
      <c r="I18" s="105" t="s">
        <v>96</v>
      </c>
      <c r="J18" s="13" t="s">
        <v>97</v>
      </c>
      <c r="K18" s="105" t="s">
        <v>80</v>
      </c>
      <c r="L18" s="12" t="s">
        <v>106</v>
      </c>
      <c r="M18" s="240"/>
      <c r="N18" s="242"/>
      <c r="O18" s="240"/>
      <c r="P18" s="240"/>
    </row>
    <row r="19" spans="1:16" s="10" customFormat="1" ht="30.75" customHeight="1" x14ac:dyDescent="0.25">
      <c r="A19" s="241">
        <v>1</v>
      </c>
      <c r="B19" s="241"/>
      <c r="C19" s="241"/>
      <c r="D19" s="119">
        <v>2</v>
      </c>
      <c r="E19" s="119">
        <v>3</v>
      </c>
      <c r="F19" s="105">
        <v>4</v>
      </c>
      <c r="G19" s="13">
        <v>5</v>
      </c>
      <c r="H19" s="105">
        <v>6</v>
      </c>
      <c r="I19" s="105">
        <v>7</v>
      </c>
      <c r="J19" s="13">
        <v>8</v>
      </c>
      <c r="K19" s="105">
        <v>9</v>
      </c>
      <c r="L19" s="13">
        <v>10</v>
      </c>
      <c r="M19" s="13">
        <v>11</v>
      </c>
      <c r="N19" s="13">
        <v>12</v>
      </c>
      <c r="O19" s="13">
        <v>13</v>
      </c>
      <c r="P19" s="13">
        <v>14</v>
      </c>
    </row>
    <row r="20" spans="1:16" s="10" customFormat="1" ht="30.75" customHeight="1" x14ac:dyDescent="0.25">
      <c r="A20" s="105">
        <v>2</v>
      </c>
      <c r="B20" s="105"/>
      <c r="C20" s="105"/>
      <c r="D20" s="119" t="s">
        <v>3</v>
      </c>
      <c r="E20" s="119"/>
      <c r="F20" s="105"/>
      <c r="G20" s="13"/>
      <c r="H20" s="105"/>
      <c r="I20" s="105"/>
      <c r="J20" s="13"/>
      <c r="K20" s="105"/>
      <c r="L20" s="13"/>
      <c r="M20" s="13"/>
      <c r="N20" s="13"/>
      <c r="O20" s="13"/>
      <c r="P20" s="13"/>
    </row>
    <row r="21" spans="1:16" x14ac:dyDescent="0.25">
      <c r="A21" s="120" t="s">
        <v>89</v>
      </c>
      <c r="B21" s="120"/>
      <c r="C21" s="120"/>
      <c r="D21" s="121" t="s">
        <v>81</v>
      </c>
      <c r="E21" s="122"/>
      <c r="F21" s="123"/>
      <c r="G21" s="124"/>
      <c r="H21" s="125"/>
      <c r="I21" s="125"/>
      <c r="J21" s="126"/>
      <c r="K21" s="125"/>
      <c r="L21" s="127"/>
      <c r="M21" s="128"/>
      <c r="N21" s="128"/>
      <c r="O21" s="128"/>
      <c r="P21" s="128"/>
    </row>
    <row r="22" spans="1:16" ht="30" x14ac:dyDescent="0.25">
      <c r="A22" s="120" t="s">
        <v>89</v>
      </c>
      <c r="B22" s="120" t="s">
        <v>89</v>
      </c>
      <c r="C22" s="120"/>
      <c r="D22" s="121" t="s">
        <v>418</v>
      </c>
      <c r="E22" s="122"/>
      <c r="F22" s="123"/>
      <c r="G22" s="124"/>
      <c r="H22" s="125"/>
      <c r="I22" s="125"/>
      <c r="J22" s="126"/>
      <c r="K22" s="125"/>
      <c r="L22" s="127"/>
      <c r="M22" s="128"/>
      <c r="N22" s="128"/>
      <c r="O22" s="128"/>
      <c r="P22" s="128"/>
    </row>
    <row r="23" spans="1:16" ht="30" x14ac:dyDescent="0.25">
      <c r="A23" s="129" t="s">
        <v>89</v>
      </c>
      <c r="B23" s="129" t="s">
        <v>89</v>
      </c>
      <c r="C23" s="129" t="s">
        <v>419</v>
      </c>
      <c r="D23" s="130" t="s">
        <v>295</v>
      </c>
      <c r="E23" s="131" t="s">
        <v>420</v>
      </c>
      <c r="F23" s="132">
        <v>1</v>
      </c>
      <c r="G23" s="133" t="s">
        <v>112</v>
      </c>
      <c r="H23" s="134">
        <v>39000000</v>
      </c>
      <c r="I23" s="132">
        <v>1</v>
      </c>
      <c r="J23" s="133" t="s">
        <v>112</v>
      </c>
      <c r="K23" s="135">
        <f>H23</f>
        <v>39000000</v>
      </c>
      <c r="L23" s="136">
        <f>K23/H23*100%</f>
        <v>1</v>
      </c>
      <c r="M23" s="128"/>
      <c r="N23" s="128">
        <v>36000000</v>
      </c>
      <c r="O23" s="128">
        <v>3000000</v>
      </c>
      <c r="P23" s="128"/>
    </row>
    <row r="24" spans="1:16" ht="31.5" x14ac:dyDescent="0.25">
      <c r="A24" s="129" t="s">
        <v>89</v>
      </c>
      <c r="B24" s="129" t="s">
        <v>89</v>
      </c>
      <c r="C24" s="129" t="s">
        <v>421</v>
      </c>
      <c r="D24" s="130" t="s">
        <v>296</v>
      </c>
      <c r="E24" s="131" t="s">
        <v>422</v>
      </c>
      <c r="F24" s="132">
        <v>1</v>
      </c>
      <c r="G24" s="133" t="s">
        <v>112</v>
      </c>
      <c r="H24" s="134">
        <v>478620000</v>
      </c>
      <c r="I24" s="132">
        <v>1</v>
      </c>
      <c r="J24" s="133" t="s">
        <v>112</v>
      </c>
      <c r="K24" s="135">
        <v>478620000</v>
      </c>
      <c r="L24" s="136">
        <f t="shared" ref="L24:L70" si="0">K24/H24*100%</f>
        <v>1</v>
      </c>
      <c r="M24" s="128"/>
      <c r="N24" s="128">
        <v>441647500</v>
      </c>
      <c r="O24" s="128">
        <v>36972500</v>
      </c>
      <c r="P24" s="128"/>
    </row>
    <row r="25" spans="1:16" ht="31.5" x14ac:dyDescent="0.25">
      <c r="A25" s="129" t="s">
        <v>89</v>
      </c>
      <c r="B25" s="129" t="s">
        <v>89</v>
      </c>
      <c r="C25" s="129" t="s">
        <v>423</v>
      </c>
      <c r="D25" s="130" t="s">
        <v>297</v>
      </c>
      <c r="E25" s="104" t="s">
        <v>424</v>
      </c>
      <c r="F25" s="132">
        <v>1</v>
      </c>
      <c r="G25" s="133" t="s">
        <v>112</v>
      </c>
      <c r="H25" s="134">
        <v>37263300</v>
      </c>
      <c r="I25" s="132">
        <v>1</v>
      </c>
      <c r="J25" s="133" t="s">
        <v>112</v>
      </c>
      <c r="K25" s="135">
        <v>36694813</v>
      </c>
      <c r="L25" s="136">
        <f t="shared" si="0"/>
        <v>0.98474405111731922</v>
      </c>
      <c r="M25" s="128"/>
      <c r="N25" s="128">
        <f t="shared" ref="N25:N42" si="1">H25-O25</f>
        <v>37263300</v>
      </c>
      <c r="O25" s="128"/>
      <c r="P25" s="128"/>
    </row>
    <row r="26" spans="1:16" ht="31.5" x14ac:dyDescent="0.25">
      <c r="A26" s="129" t="s">
        <v>89</v>
      </c>
      <c r="B26" s="129" t="s">
        <v>89</v>
      </c>
      <c r="C26" s="129" t="s">
        <v>425</v>
      </c>
      <c r="D26" s="130" t="s">
        <v>323</v>
      </c>
      <c r="E26" s="131" t="s">
        <v>117</v>
      </c>
      <c r="F26" s="132">
        <v>1</v>
      </c>
      <c r="G26" s="133" t="s">
        <v>112</v>
      </c>
      <c r="H26" s="134">
        <v>27311569</v>
      </c>
      <c r="I26" s="132">
        <v>1</v>
      </c>
      <c r="J26" s="133" t="s">
        <v>112</v>
      </c>
      <c r="K26" s="135">
        <v>22295616</v>
      </c>
      <c r="L26" s="136">
        <f t="shared" si="0"/>
        <v>0.816343286612351</v>
      </c>
      <c r="M26" s="128"/>
      <c r="N26" s="128">
        <v>22987958</v>
      </c>
      <c r="O26" s="128">
        <v>4323611</v>
      </c>
      <c r="P26" s="128"/>
    </row>
    <row r="27" spans="1:16" ht="15.75" x14ac:dyDescent="0.25">
      <c r="A27" s="129" t="s">
        <v>89</v>
      </c>
      <c r="B27" s="129" t="s">
        <v>89</v>
      </c>
      <c r="C27" s="129" t="s">
        <v>426</v>
      </c>
      <c r="D27" s="130" t="s">
        <v>298</v>
      </c>
      <c r="E27" s="131" t="s">
        <v>427</v>
      </c>
      <c r="F27" s="132">
        <v>1</v>
      </c>
      <c r="G27" s="133" t="s">
        <v>112</v>
      </c>
      <c r="H27" s="134">
        <v>42250000</v>
      </c>
      <c r="I27" s="132">
        <v>1</v>
      </c>
      <c r="J27" s="133" t="s">
        <v>112</v>
      </c>
      <c r="K27" s="135">
        <v>42250000</v>
      </c>
      <c r="L27" s="136">
        <f t="shared" si="0"/>
        <v>1</v>
      </c>
      <c r="M27" s="128"/>
      <c r="N27" s="128">
        <v>42250000</v>
      </c>
      <c r="O27" s="128">
        <v>0</v>
      </c>
      <c r="P27" s="128"/>
    </row>
    <row r="28" spans="1:16" ht="31.5" x14ac:dyDescent="0.25">
      <c r="A28" s="129" t="s">
        <v>89</v>
      </c>
      <c r="B28" s="129" t="s">
        <v>89</v>
      </c>
      <c r="C28" s="129" t="s">
        <v>428</v>
      </c>
      <c r="D28" s="130" t="s">
        <v>324</v>
      </c>
      <c r="E28" s="131" t="s">
        <v>429</v>
      </c>
      <c r="F28" s="132">
        <v>1</v>
      </c>
      <c r="G28" s="133" t="s">
        <v>112</v>
      </c>
      <c r="H28" s="134">
        <v>3000000</v>
      </c>
      <c r="I28" s="132">
        <v>1</v>
      </c>
      <c r="J28" s="133" t="s">
        <v>112</v>
      </c>
      <c r="K28" s="135">
        <v>3000000</v>
      </c>
      <c r="L28" s="136">
        <f t="shared" si="0"/>
        <v>1</v>
      </c>
      <c r="M28" s="128"/>
      <c r="N28" s="128">
        <v>3000000</v>
      </c>
      <c r="O28" s="128"/>
      <c r="P28" s="128"/>
    </row>
    <row r="29" spans="1:16" ht="30" x14ac:dyDescent="0.25">
      <c r="A29" s="129" t="s">
        <v>89</v>
      </c>
      <c r="B29" s="129" t="s">
        <v>89</v>
      </c>
      <c r="C29" s="129" t="s">
        <v>430</v>
      </c>
      <c r="D29" s="130" t="s">
        <v>325</v>
      </c>
      <c r="E29" s="131" t="s">
        <v>431</v>
      </c>
      <c r="F29" s="132">
        <v>1</v>
      </c>
      <c r="G29" s="133" t="s">
        <v>112</v>
      </c>
      <c r="H29" s="134">
        <v>43200000</v>
      </c>
      <c r="I29" s="132">
        <v>1</v>
      </c>
      <c r="J29" s="133" t="s">
        <v>112</v>
      </c>
      <c r="K29" s="135">
        <v>43200000</v>
      </c>
      <c r="L29" s="136">
        <f t="shared" si="0"/>
        <v>1</v>
      </c>
      <c r="M29" s="128"/>
      <c r="N29" s="128">
        <v>21600000</v>
      </c>
      <c r="O29" s="128">
        <v>21600000</v>
      </c>
      <c r="P29" s="128"/>
    </row>
    <row r="30" spans="1:16" s="10" customFormat="1" ht="15.75" x14ac:dyDescent="0.25">
      <c r="A30" s="137" t="s">
        <v>89</v>
      </c>
      <c r="B30" s="137" t="s">
        <v>88</v>
      </c>
      <c r="C30" s="137"/>
      <c r="D30" s="138" t="s">
        <v>432</v>
      </c>
      <c r="E30" s="139"/>
      <c r="F30" s="140"/>
      <c r="G30" s="13"/>
      <c r="H30" s="141"/>
      <c r="I30" s="140"/>
      <c r="J30" s="13"/>
      <c r="K30" s="142"/>
      <c r="L30" s="143"/>
      <c r="M30" s="144"/>
      <c r="N30" s="128"/>
      <c r="O30" s="144"/>
      <c r="P30" s="144"/>
    </row>
    <row r="31" spans="1:16" s="10" customFormat="1" ht="30" x14ac:dyDescent="0.25">
      <c r="A31" s="204" t="s">
        <v>89</v>
      </c>
      <c r="B31" s="204" t="s">
        <v>88</v>
      </c>
      <c r="C31" s="129" t="s">
        <v>419</v>
      </c>
      <c r="D31" s="130" t="s">
        <v>326</v>
      </c>
      <c r="E31" s="131" t="s">
        <v>591</v>
      </c>
      <c r="F31" s="132">
        <v>1</v>
      </c>
      <c r="G31" s="133" t="s">
        <v>112</v>
      </c>
      <c r="H31" s="134">
        <v>10500000</v>
      </c>
      <c r="I31" s="132">
        <v>1</v>
      </c>
      <c r="J31" s="133" t="s">
        <v>112</v>
      </c>
      <c r="K31" s="135">
        <v>10500000</v>
      </c>
      <c r="L31" s="136">
        <f t="shared" si="0"/>
        <v>1</v>
      </c>
      <c r="M31" s="128"/>
      <c r="N31" s="128">
        <v>10500000</v>
      </c>
      <c r="O31" s="128"/>
      <c r="P31" s="128"/>
    </row>
    <row r="32" spans="1:16" ht="30" x14ac:dyDescent="0.25">
      <c r="A32" s="129" t="s">
        <v>89</v>
      </c>
      <c r="B32" s="129" t="s">
        <v>88</v>
      </c>
      <c r="C32" s="129" t="s">
        <v>421</v>
      </c>
      <c r="D32" s="130" t="s">
        <v>433</v>
      </c>
      <c r="E32" s="131" t="s">
        <v>434</v>
      </c>
      <c r="F32" s="132">
        <v>1</v>
      </c>
      <c r="G32" s="133" t="s">
        <v>112</v>
      </c>
      <c r="H32" s="134">
        <v>14800000</v>
      </c>
      <c r="I32" s="132">
        <v>1</v>
      </c>
      <c r="J32" s="133" t="s">
        <v>112</v>
      </c>
      <c r="K32" s="135">
        <v>0</v>
      </c>
      <c r="L32" s="136">
        <f t="shared" si="0"/>
        <v>0</v>
      </c>
      <c r="M32" s="128"/>
      <c r="N32" s="128">
        <v>0</v>
      </c>
      <c r="O32" s="128">
        <v>14800000</v>
      </c>
      <c r="P32" s="128"/>
    </row>
    <row r="33" spans="1:16" ht="30" x14ac:dyDescent="0.25">
      <c r="A33" s="129" t="s">
        <v>89</v>
      </c>
      <c r="B33" s="129" t="s">
        <v>88</v>
      </c>
      <c r="C33" s="129" t="s">
        <v>436</v>
      </c>
      <c r="D33" s="130" t="s">
        <v>593</v>
      </c>
      <c r="E33" s="131" t="s">
        <v>592</v>
      </c>
      <c r="F33" s="132">
        <v>1</v>
      </c>
      <c r="G33" s="133" t="s">
        <v>112</v>
      </c>
      <c r="H33" s="134">
        <v>1200000</v>
      </c>
      <c r="I33" s="132">
        <v>1</v>
      </c>
      <c r="J33" s="133" t="s">
        <v>112</v>
      </c>
      <c r="K33" s="135">
        <v>1200000</v>
      </c>
      <c r="L33" s="136">
        <f t="shared" si="0"/>
        <v>1</v>
      </c>
      <c r="M33" s="128"/>
      <c r="N33" s="128">
        <f t="shared" si="1"/>
        <v>1200000</v>
      </c>
      <c r="O33" s="128"/>
      <c r="P33" s="128"/>
    </row>
    <row r="34" spans="1:16" s="10" customFormat="1" ht="31.5" x14ac:dyDescent="0.25">
      <c r="A34" s="137" t="s">
        <v>89</v>
      </c>
      <c r="B34" s="137" t="s">
        <v>90</v>
      </c>
      <c r="C34" s="137"/>
      <c r="D34" s="138" t="s">
        <v>438</v>
      </c>
      <c r="E34" s="139"/>
      <c r="F34" s="140"/>
      <c r="G34" s="13"/>
      <c r="H34" s="141"/>
      <c r="I34" s="140"/>
      <c r="J34" s="13"/>
      <c r="K34" s="142"/>
      <c r="L34" s="143"/>
      <c r="M34" s="144"/>
      <c r="N34" s="128"/>
      <c r="O34" s="144"/>
      <c r="P34" s="144"/>
    </row>
    <row r="35" spans="1:16" ht="15.75" x14ac:dyDescent="0.25">
      <c r="A35" s="129" t="s">
        <v>89</v>
      </c>
      <c r="B35" s="129" t="s">
        <v>90</v>
      </c>
      <c r="C35" s="129" t="s">
        <v>421</v>
      </c>
      <c r="D35" s="130" t="s">
        <v>329</v>
      </c>
      <c r="E35" s="131" t="s">
        <v>119</v>
      </c>
      <c r="F35" s="132">
        <v>1</v>
      </c>
      <c r="G35" s="133" t="s">
        <v>112</v>
      </c>
      <c r="H35" s="134">
        <v>1800000</v>
      </c>
      <c r="I35" s="132">
        <v>1</v>
      </c>
      <c r="J35" s="133" t="s">
        <v>112</v>
      </c>
      <c r="K35" s="135">
        <v>1800000</v>
      </c>
      <c r="L35" s="136">
        <f t="shared" si="0"/>
        <v>1</v>
      </c>
      <c r="M35" s="128"/>
      <c r="N35" s="128">
        <v>0</v>
      </c>
      <c r="O35" s="128">
        <v>1800000</v>
      </c>
      <c r="P35" s="128"/>
    </row>
    <row r="36" spans="1:16" ht="15.75" x14ac:dyDescent="0.25">
      <c r="A36" s="129" t="s">
        <v>89</v>
      </c>
      <c r="B36" s="129" t="s">
        <v>90</v>
      </c>
      <c r="C36" s="129" t="s">
        <v>426</v>
      </c>
      <c r="D36" s="130" t="s">
        <v>479</v>
      </c>
      <c r="E36" s="131" t="s">
        <v>594</v>
      </c>
      <c r="F36" s="132">
        <v>1</v>
      </c>
      <c r="G36" s="133" t="s">
        <v>112</v>
      </c>
      <c r="H36" s="134">
        <v>8286150</v>
      </c>
      <c r="I36" s="132">
        <v>1</v>
      </c>
      <c r="J36" s="133" t="s">
        <v>112</v>
      </c>
      <c r="K36" s="135">
        <v>8286000</v>
      </c>
      <c r="L36" s="136">
        <f t="shared" si="0"/>
        <v>0.99998189750366573</v>
      </c>
      <c r="M36" s="128">
        <v>8286150</v>
      </c>
      <c r="N36" s="128">
        <v>0</v>
      </c>
      <c r="O36" s="128"/>
      <c r="P36" s="128"/>
    </row>
    <row r="37" spans="1:16" ht="30" x14ac:dyDescent="0.25">
      <c r="A37" s="129" t="s">
        <v>89</v>
      </c>
      <c r="B37" s="129" t="s">
        <v>90</v>
      </c>
      <c r="C37" s="129" t="s">
        <v>435</v>
      </c>
      <c r="D37" s="130" t="s">
        <v>331</v>
      </c>
      <c r="E37" s="131" t="s">
        <v>118</v>
      </c>
      <c r="F37" s="132">
        <v>1</v>
      </c>
      <c r="G37" s="133" t="s">
        <v>112</v>
      </c>
      <c r="H37" s="134">
        <v>853104</v>
      </c>
      <c r="I37" s="132">
        <v>1</v>
      </c>
      <c r="J37" s="133" t="s">
        <v>112</v>
      </c>
      <c r="K37" s="135">
        <v>850000</v>
      </c>
      <c r="L37" s="136">
        <f t="shared" si="0"/>
        <v>0.99636152215908025</v>
      </c>
      <c r="M37" s="128"/>
      <c r="N37" s="128">
        <v>0</v>
      </c>
      <c r="O37" s="128">
        <v>853104</v>
      </c>
      <c r="P37" s="128"/>
    </row>
    <row r="38" spans="1:16" s="10" customFormat="1" ht="31.5" x14ac:dyDescent="0.25">
      <c r="A38" s="137" t="s">
        <v>89</v>
      </c>
      <c r="B38" s="137" t="s">
        <v>91</v>
      </c>
      <c r="C38" s="137"/>
      <c r="D38" s="138" t="s">
        <v>439</v>
      </c>
      <c r="E38" s="139"/>
      <c r="F38" s="140"/>
      <c r="G38" s="13"/>
      <c r="H38" s="141"/>
      <c r="I38" s="140"/>
      <c r="J38" s="13"/>
      <c r="K38" s="142"/>
      <c r="L38" s="143"/>
      <c r="M38" s="144"/>
      <c r="N38" s="128"/>
      <c r="O38" s="144"/>
      <c r="P38" s="144"/>
    </row>
    <row r="39" spans="1:16" ht="31.5" x14ac:dyDescent="0.25">
      <c r="A39" s="129" t="s">
        <v>89</v>
      </c>
      <c r="B39" s="129" t="s">
        <v>91</v>
      </c>
      <c r="C39" s="129" t="s">
        <v>419</v>
      </c>
      <c r="D39" s="130" t="s">
        <v>332</v>
      </c>
      <c r="E39" s="131" t="s">
        <v>440</v>
      </c>
      <c r="F39" s="132">
        <v>1</v>
      </c>
      <c r="G39" s="133" t="s">
        <v>112</v>
      </c>
      <c r="H39" s="134">
        <v>5025000</v>
      </c>
      <c r="I39" s="132">
        <v>1</v>
      </c>
      <c r="J39" s="133" t="s">
        <v>112</v>
      </c>
      <c r="K39" s="135">
        <v>4950000</v>
      </c>
      <c r="L39" s="136">
        <f t="shared" si="0"/>
        <v>0.9850746268656716</v>
      </c>
      <c r="M39" s="128"/>
      <c r="N39" s="128">
        <v>0</v>
      </c>
      <c r="O39" s="128">
        <v>5025000</v>
      </c>
      <c r="P39" s="128"/>
    </row>
    <row r="40" spans="1:16" ht="15.75" x14ac:dyDescent="0.25">
      <c r="A40" s="129" t="s">
        <v>89</v>
      </c>
      <c r="B40" s="129" t="s">
        <v>91</v>
      </c>
      <c r="C40" s="129" t="s">
        <v>421</v>
      </c>
      <c r="D40" s="130" t="s">
        <v>441</v>
      </c>
      <c r="E40" s="131" t="s">
        <v>442</v>
      </c>
      <c r="F40" s="132">
        <v>1</v>
      </c>
      <c r="G40" s="133" t="s">
        <v>112</v>
      </c>
      <c r="H40" s="134">
        <v>4675000</v>
      </c>
      <c r="I40" s="132">
        <v>1</v>
      </c>
      <c r="J40" s="133" t="s">
        <v>112</v>
      </c>
      <c r="K40" s="135">
        <v>4675000</v>
      </c>
      <c r="L40" s="136">
        <f t="shared" si="0"/>
        <v>1</v>
      </c>
      <c r="M40" s="128">
        <v>1975000</v>
      </c>
      <c r="N40" s="128">
        <v>2700000</v>
      </c>
      <c r="O40" s="128"/>
      <c r="P40" s="128"/>
    </row>
    <row r="41" spans="1:16" ht="31.5" x14ac:dyDescent="0.25">
      <c r="A41" s="129" t="s">
        <v>89</v>
      </c>
      <c r="B41" s="129" t="s">
        <v>91</v>
      </c>
      <c r="C41" s="129" t="s">
        <v>423</v>
      </c>
      <c r="D41" s="130" t="s">
        <v>333</v>
      </c>
      <c r="E41" s="131" t="s">
        <v>443</v>
      </c>
      <c r="F41" s="132">
        <v>1</v>
      </c>
      <c r="G41" s="133" t="s">
        <v>112</v>
      </c>
      <c r="H41" s="134">
        <v>8856369</v>
      </c>
      <c r="I41" s="132">
        <v>1</v>
      </c>
      <c r="J41" s="133" t="s">
        <v>112</v>
      </c>
      <c r="K41" s="135">
        <v>8450000</v>
      </c>
      <c r="L41" s="136">
        <f t="shared" si="0"/>
        <v>0.95411562006957928</v>
      </c>
      <c r="M41" s="128"/>
      <c r="N41" s="128">
        <v>616369</v>
      </c>
      <c r="O41" s="128">
        <v>8240000</v>
      </c>
      <c r="P41" s="128"/>
    </row>
    <row r="42" spans="1:16" ht="31.5" x14ac:dyDescent="0.25">
      <c r="A42" s="129" t="s">
        <v>89</v>
      </c>
      <c r="B42" s="129" t="s">
        <v>91</v>
      </c>
      <c r="C42" s="129" t="s">
        <v>425</v>
      </c>
      <c r="D42" s="130" t="s">
        <v>334</v>
      </c>
      <c r="E42" s="131" t="s">
        <v>444</v>
      </c>
      <c r="F42" s="132">
        <v>1</v>
      </c>
      <c r="G42" s="133" t="s">
        <v>112</v>
      </c>
      <c r="H42" s="134">
        <v>6505000</v>
      </c>
      <c r="I42" s="132">
        <v>1</v>
      </c>
      <c r="J42" s="133" t="s">
        <v>112</v>
      </c>
      <c r="K42" s="135">
        <v>6505000</v>
      </c>
      <c r="L42" s="136">
        <f t="shared" si="0"/>
        <v>1</v>
      </c>
      <c r="M42" s="128"/>
      <c r="N42" s="128">
        <f t="shared" si="1"/>
        <v>6505000</v>
      </c>
      <c r="O42" s="128"/>
      <c r="P42" s="128"/>
    </row>
    <row r="43" spans="1:16" ht="15.75" x14ac:dyDescent="0.25">
      <c r="A43" s="129" t="s">
        <v>89</v>
      </c>
      <c r="B43" s="129" t="s">
        <v>91</v>
      </c>
      <c r="C43" s="129" t="s">
        <v>428</v>
      </c>
      <c r="D43" s="130" t="s">
        <v>595</v>
      </c>
      <c r="E43" s="131" t="s">
        <v>596</v>
      </c>
      <c r="F43" s="132">
        <v>1</v>
      </c>
      <c r="G43" s="133" t="s">
        <v>112</v>
      </c>
      <c r="H43" s="134">
        <v>2320000</v>
      </c>
      <c r="I43" s="132">
        <v>1</v>
      </c>
      <c r="J43" s="133" t="s">
        <v>112</v>
      </c>
      <c r="K43" s="135">
        <v>2320000</v>
      </c>
      <c r="L43" s="136">
        <f t="shared" si="0"/>
        <v>1</v>
      </c>
      <c r="M43" s="128"/>
      <c r="N43" s="128">
        <v>0</v>
      </c>
      <c r="O43" s="128">
        <v>2320000</v>
      </c>
      <c r="P43" s="128"/>
    </row>
    <row r="44" spans="1:16" ht="31.5" x14ac:dyDescent="0.25">
      <c r="A44" s="129" t="s">
        <v>89</v>
      </c>
      <c r="B44" s="129" t="s">
        <v>91</v>
      </c>
      <c r="C44" s="129" t="s">
        <v>430</v>
      </c>
      <c r="D44" s="130" t="s">
        <v>337</v>
      </c>
      <c r="E44" s="131" t="s">
        <v>445</v>
      </c>
      <c r="F44" s="132">
        <v>1</v>
      </c>
      <c r="G44" s="133" t="s">
        <v>112</v>
      </c>
      <c r="H44" s="134">
        <v>1980000</v>
      </c>
      <c r="I44" s="132">
        <v>1</v>
      </c>
      <c r="J44" s="133" t="s">
        <v>112</v>
      </c>
      <c r="K44" s="135">
        <v>1980000</v>
      </c>
      <c r="L44" s="136">
        <f t="shared" si="0"/>
        <v>1</v>
      </c>
      <c r="M44" s="128"/>
      <c r="N44" s="128">
        <v>0</v>
      </c>
      <c r="O44" s="128">
        <v>1980000</v>
      </c>
      <c r="P44" s="128"/>
    </row>
    <row r="45" spans="1:16" ht="15.75" x14ac:dyDescent="0.25">
      <c r="A45" s="129" t="s">
        <v>89</v>
      </c>
      <c r="B45" s="129" t="s">
        <v>91</v>
      </c>
      <c r="C45" s="129" t="s">
        <v>446</v>
      </c>
      <c r="D45" s="130" t="s">
        <v>338</v>
      </c>
      <c r="E45" s="131" t="s">
        <v>120</v>
      </c>
      <c r="F45" s="132">
        <v>1</v>
      </c>
      <c r="G45" s="133" t="s">
        <v>112</v>
      </c>
      <c r="H45" s="134">
        <v>39712500</v>
      </c>
      <c r="I45" s="132" t="s">
        <v>38</v>
      </c>
      <c r="J45" s="133" t="s">
        <v>112</v>
      </c>
      <c r="K45" s="135">
        <v>39712500</v>
      </c>
      <c r="L45" s="136">
        <f t="shared" si="0"/>
        <v>1</v>
      </c>
      <c r="M45" s="128">
        <v>39712500</v>
      </c>
      <c r="N45" s="128">
        <v>0</v>
      </c>
      <c r="O45" s="128"/>
      <c r="P45" s="128"/>
    </row>
    <row r="46" spans="1:16" ht="15.75" x14ac:dyDescent="0.25">
      <c r="A46" s="129" t="s">
        <v>89</v>
      </c>
      <c r="B46" s="129" t="s">
        <v>91</v>
      </c>
      <c r="C46" s="129" t="s">
        <v>435</v>
      </c>
      <c r="D46" s="130" t="s">
        <v>340</v>
      </c>
      <c r="E46" s="104" t="s">
        <v>447</v>
      </c>
      <c r="F46" s="132">
        <v>1</v>
      </c>
      <c r="G46" s="133" t="s">
        <v>112</v>
      </c>
      <c r="H46" s="134">
        <v>1253431</v>
      </c>
      <c r="I46" s="132">
        <v>1</v>
      </c>
      <c r="J46" s="133" t="s">
        <v>112</v>
      </c>
      <c r="K46" s="135">
        <v>1253000</v>
      </c>
      <c r="L46" s="136">
        <f t="shared" si="0"/>
        <v>0.99965614381645262</v>
      </c>
      <c r="M46" s="128"/>
      <c r="N46" s="128">
        <v>1253431</v>
      </c>
      <c r="O46" s="128"/>
      <c r="P46" s="128"/>
    </row>
    <row r="47" spans="1:16" ht="30" x14ac:dyDescent="0.25">
      <c r="A47" s="129" t="s">
        <v>89</v>
      </c>
      <c r="B47" s="129" t="s">
        <v>91</v>
      </c>
      <c r="C47" s="129" t="s">
        <v>448</v>
      </c>
      <c r="D47" s="130" t="s">
        <v>299</v>
      </c>
      <c r="E47" s="131" t="s">
        <v>449</v>
      </c>
      <c r="F47" s="132">
        <v>1</v>
      </c>
      <c r="G47" s="133" t="s">
        <v>112</v>
      </c>
      <c r="H47" s="134">
        <v>6067500</v>
      </c>
      <c r="I47" s="132">
        <v>1</v>
      </c>
      <c r="J47" s="133" t="s">
        <v>112</v>
      </c>
      <c r="K47" s="135">
        <v>6067500</v>
      </c>
      <c r="L47" s="136">
        <f t="shared" si="0"/>
        <v>1</v>
      </c>
      <c r="M47" s="128"/>
      <c r="N47" s="128">
        <v>0</v>
      </c>
      <c r="O47" s="128">
        <v>6067500</v>
      </c>
      <c r="P47" s="128"/>
    </row>
    <row r="48" spans="1:16" x14ac:dyDescent="0.25">
      <c r="A48" s="137" t="s">
        <v>88</v>
      </c>
      <c r="B48" s="137"/>
      <c r="C48" s="129"/>
      <c r="D48" s="145" t="s">
        <v>83</v>
      </c>
      <c r="E48" s="104"/>
      <c r="F48" s="132"/>
      <c r="G48" s="133"/>
      <c r="H48" s="134"/>
      <c r="I48" s="135"/>
      <c r="J48" s="133"/>
      <c r="K48" s="135"/>
      <c r="L48" s="136"/>
      <c r="M48" s="128"/>
      <c r="N48" s="128"/>
      <c r="O48" s="128"/>
      <c r="P48" s="128"/>
    </row>
    <row r="49" spans="1:17" x14ac:dyDescent="0.25">
      <c r="A49" s="137" t="s">
        <v>88</v>
      </c>
      <c r="B49" s="137" t="s">
        <v>89</v>
      </c>
      <c r="C49" s="129"/>
      <c r="D49" s="145" t="s">
        <v>450</v>
      </c>
      <c r="E49" s="104"/>
      <c r="F49" s="132"/>
      <c r="G49" s="133"/>
      <c r="H49" s="134"/>
      <c r="I49" s="132"/>
      <c r="J49" s="133"/>
      <c r="K49" s="9"/>
      <c r="L49" s="136"/>
      <c r="M49" s="128"/>
      <c r="N49" s="128"/>
      <c r="O49" s="128"/>
      <c r="P49" s="128"/>
    </row>
    <row r="50" spans="1:17" ht="31.5" x14ac:dyDescent="0.25">
      <c r="A50" s="129" t="s">
        <v>88</v>
      </c>
      <c r="B50" s="129" t="s">
        <v>89</v>
      </c>
      <c r="C50" s="129" t="s">
        <v>419</v>
      </c>
      <c r="D50" s="130" t="s">
        <v>344</v>
      </c>
      <c r="E50" s="131" t="s">
        <v>121</v>
      </c>
      <c r="F50" s="132">
        <v>1</v>
      </c>
      <c r="G50" s="133" t="s">
        <v>112</v>
      </c>
      <c r="H50" s="134">
        <v>33600000</v>
      </c>
      <c r="I50" s="132">
        <v>1</v>
      </c>
      <c r="J50" s="133" t="s">
        <v>112</v>
      </c>
      <c r="K50" s="135">
        <v>33600000</v>
      </c>
      <c r="L50" s="136">
        <f t="shared" si="0"/>
        <v>1</v>
      </c>
      <c r="M50" s="128">
        <v>33600000</v>
      </c>
      <c r="N50" s="128"/>
      <c r="O50" s="128"/>
      <c r="P50" s="128"/>
    </row>
    <row r="51" spans="1:17" s="10" customFormat="1" ht="15.75" x14ac:dyDescent="0.25">
      <c r="A51" s="137" t="s">
        <v>88</v>
      </c>
      <c r="B51" s="137" t="s">
        <v>88</v>
      </c>
      <c r="C51" s="137"/>
      <c r="D51" s="138" t="s">
        <v>452</v>
      </c>
      <c r="E51" s="139"/>
      <c r="F51" s="140"/>
      <c r="G51" s="146"/>
      <c r="H51" s="141"/>
      <c r="I51" s="140"/>
      <c r="J51" s="146"/>
      <c r="K51" s="142"/>
      <c r="L51" s="143"/>
      <c r="M51" s="144"/>
      <c r="N51" s="128"/>
      <c r="O51" s="144"/>
      <c r="P51" s="144"/>
    </row>
    <row r="52" spans="1:17" ht="31.5" x14ac:dyDescent="0.25">
      <c r="A52" s="129" t="s">
        <v>88</v>
      </c>
      <c r="B52" s="129" t="s">
        <v>88</v>
      </c>
      <c r="C52" s="129" t="s">
        <v>421</v>
      </c>
      <c r="D52" s="130" t="s">
        <v>345</v>
      </c>
      <c r="E52" s="131" t="s">
        <v>453</v>
      </c>
      <c r="F52" s="132">
        <v>1</v>
      </c>
      <c r="G52" s="133" t="s">
        <v>116</v>
      </c>
      <c r="H52" s="134">
        <v>6750000</v>
      </c>
      <c r="I52" s="132" t="s">
        <v>38</v>
      </c>
      <c r="J52" s="133" t="s">
        <v>116</v>
      </c>
      <c r="K52" s="135">
        <v>6750000</v>
      </c>
      <c r="L52" s="136">
        <f t="shared" si="0"/>
        <v>1</v>
      </c>
      <c r="M52" s="128">
        <v>6750000</v>
      </c>
      <c r="N52" s="128"/>
      <c r="O52" s="128"/>
      <c r="P52" s="128"/>
    </row>
    <row r="53" spans="1:17" ht="15.75" x14ac:dyDescent="0.25">
      <c r="A53" s="129" t="s">
        <v>88</v>
      </c>
      <c r="B53" s="129" t="s">
        <v>88</v>
      </c>
      <c r="C53" s="129" t="s">
        <v>425</v>
      </c>
      <c r="D53" s="130" t="s">
        <v>347</v>
      </c>
      <c r="E53" s="131" t="s">
        <v>122</v>
      </c>
      <c r="F53" s="132">
        <v>1</v>
      </c>
      <c r="G53" s="133" t="s">
        <v>112</v>
      </c>
      <c r="H53" s="134">
        <v>10395000</v>
      </c>
      <c r="I53" s="132">
        <v>1</v>
      </c>
      <c r="J53" s="133" t="s">
        <v>112</v>
      </c>
      <c r="K53" s="135">
        <v>10395000</v>
      </c>
      <c r="L53" s="136">
        <f t="shared" si="0"/>
        <v>1</v>
      </c>
      <c r="M53" s="128">
        <v>10395000</v>
      </c>
      <c r="N53" s="128"/>
      <c r="O53" s="128"/>
      <c r="P53" s="128"/>
    </row>
    <row r="54" spans="1:17" ht="15.75" x14ac:dyDescent="0.25">
      <c r="A54" s="129" t="s">
        <v>88</v>
      </c>
      <c r="B54" s="129" t="s">
        <v>88</v>
      </c>
      <c r="C54" s="129" t="s">
        <v>454</v>
      </c>
      <c r="D54" s="130" t="s">
        <v>349</v>
      </c>
      <c r="E54" s="104" t="s">
        <v>455</v>
      </c>
      <c r="F54" s="132">
        <v>1</v>
      </c>
      <c r="G54" s="133" t="s">
        <v>112</v>
      </c>
      <c r="H54" s="134">
        <v>49800000</v>
      </c>
      <c r="I54" s="132">
        <v>1</v>
      </c>
      <c r="J54" s="133" t="s">
        <v>112</v>
      </c>
      <c r="K54" s="135">
        <v>49800000</v>
      </c>
      <c r="L54" s="136">
        <f t="shared" si="0"/>
        <v>1</v>
      </c>
      <c r="M54" s="128">
        <v>49800000</v>
      </c>
      <c r="N54" s="128"/>
      <c r="O54" s="128"/>
      <c r="P54" s="128"/>
    </row>
    <row r="55" spans="1:17" s="10" customFormat="1" ht="15.75" x14ac:dyDescent="0.25">
      <c r="A55" s="137" t="s">
        <v>88</v>
      </c>
      <c r="B55" s="137" t="s">
        <v>90</v>
      </c>
      <c r="C55" s="137"/>
      <c r="D55" s="138" t="s">
        <v>456</v>
      </c>
      <c r="E55" s="139"/>
      <c r="F55" s="140"/>
      <c r="G55" s="13"/>
      <c r="H55" s="141"/>
      <c r="I55" s="140"/>
      <c r="J55" s="13"/>
      <c r="K55" s="142"/>
      <c r="L55" s="143"/>
      <c r="M55" s="144"/>
      <c r="N55" s="128"/>
      <c r="O55" s="144"/>
      <c r="P55" s="144"/>
    </row>
    <row r="56" spans="1:17" s="10" customFormat="1" ht="31.5" x14ac:dyDescent="0.25">
      <c r="A56" s="129" t="s">
        <v>88</v>
      </c>
      <c r="B56" s="129" t="s">
        <v>90</v>
      </c>
      <c r="C56" s="129" t="s">
        <v>428</v>
      </c>
      <c r="D56" s="130" t="s">
        <v>597</v>
      </c>
      <c r="E56" s="131" t="s">
        <v>598</v>
      </c>
      <c r="F56" s="132">
        <v>1</v>
      </c>
      <c r="G56" s="133" t="s">
        <v>112</v>
      </c>
      <c r="H56" s="134">
        <v>50000000</v>
      </c>
      <c r="I56" s="132">
        <v>1</v>
      </c>
      <c r="J56" s="133" t="s">
        <v>112</v>
      </c>
      <c r="K56" s="135">
        <v>50000000</v>
      </c>
      <c r="L56" s="136">
        <f t="shared" si="0"/>
        <v>1</v>
      </c>
      <c r="M56" s="128"/>
      <c r="N56" s="128"/>
      <c r="O56" s="128">
        <v>50000000</v>
      </c>
      <c r="P56" s="128"/>
      <c r="Q56" s="9"/>
    </row>
    <row r="57" spans="1:17" ht="31.5" x14ac:dyDescent="0.25">
      <c r="A57" s="129" t="s">
        <v>88</v>
      </c>
      <c r="B57" s="129" t="s">
        <v>90</v>
      </c>
      <c r="C57" s="129" t="s">
        <v>599</v>
      </c>
      <c r="D57" s="130" t="s">
        <v>547</v>
      </c>
      <c r="E57" s="131" t="s">
        <v>457</v>
      </c>
      <c r="F57" s="132">
        <v>0</v>
      </c>
      <c r="G57" s="133" t="s">
        <v>458</v>
      </c>
      <c r="H57" s="134">
        <v>150000000</v>
      </c>
      <c r="I57" s="132">
        <v>0</v>
      </c>
      <c r="J57" s="133" t="s">
        <v>603</v>
      </c>
      <c r="K57" s="135">
        <v>150000000</v>
      </c>
      <c r="L57" s="136">
        <f t="shared" si="0"/>
        <v>1</v>
      </c>
      <c r="M57" s="128">
        <v>150000000</v>
      </c>
      <c r="N57" s="128"/>
      <c r="O57" s="128"/>
      <c r="P57" s="128"/>
    </row>
    <row r="58" spans="1:17" ht="31.5" x14ac:dyDescent="0.25">
      <c r="A58" s="129" t="s">
        <v>88</v>
      </c>
      <c r="B58" s="129" t="s">
        <v>90</v>
      </c>
      <c r="C58" s="129" t="s">
        <v>600</v>
      </c>
      <c r="D58" s="130" t="s">
        <v>601</v>
      </c>
      <c r="E58" s="131" t="s">
        <v>602</v>
      </c>
      <c r="F58" s="132">
        <v>0</v>
      </c>
      <c r="G58" s="133" t="s">
        <v>458</v>
      </c>
      <c r="H58" s="134">
        <v>190178000</v>
      </c>
      <c r="I58" s="132">
        <v>0</v>
      </c>
      <c r="J58" s="133" t="s">
        <v>459</v>
      </c>
      <c r="K58" s="135">
        <v>190178000</v>
      </c>
      <c r="L58" s="136">
        <f t="shared" si="0"/>
        <v>1</v>
      </c>
      <c r="M58" s="128">
        <v>190178000</v>
      </c>
      <c r="N58" s="128"/>
      <c r="O58" s="128"/>
      <c r="P58" s="128"/>
    </row>
    <row r="59" spans="1:17" s="10" customFormat="1" ht="15.75" x14ac:dyDescent="0.25">
      <c r="A59" s="137" t="s">
        <v>88</v>
      </c>
      <c r="B59" s="137" t="s">
        <v>91</v>
      </c>
      <c r="C59" s="137"/>
      <c r="D59" s="138" t="s">
        <v>460</v>
      </c>
      <c r="E59" s="139"/>
      <c r="F59" s="140"/>
      <c r="G59" s="13"/>
      <c r="H59" s="141"/>
      <c r="I59" s="140"/>
      <c r="J59" s="13"/>
      <c r="K59" s="142"/>
      <c r="L59" s="143"/>
      <c r="M59" s="144"/>
      <c r="N59" s="128"/>
      <c r="O59" s="144"/>
      <c r="P59" s="144"/>
    </row>
    <row r="60" spans="1:17" ht="31.5" x14ac:dyDescent="0.25">
      <c r="A60" s="129" t="s">
        <v>88</v>
      </c>
      <c r="B60" s="129" t="s">
        <v>91</v>
      </c>
      <c r="C60" s="129" t="s">
        <v>419</v>
      </c>
      <c r="D60" s="130" t="s">
        <v>461</v>
      </c>
      <c r="E60" s="131" t="s">
        <v>462</v>
      </c>
      <c r="F60" s="132">
        <v>5</v>
      </c>
      <c r="G60" s="133" t="s">
        <v>116</v>
      </c>
      <c r="H60" s="134">
        <v>62257500</v>
      </c>
      <c r="I60" s="132">
        <v>5</v>
      </c>
      <c r="J60" s="133" t="s">
        <v>116</v>
      </c>
      <c r="K60" s="135">
        <v>62257500</v>
      </c>
      <c r="L60" s="136">
        <f t="shared" si="0"/>
        <v>1</v>
      </c>
      <c r="M60" s="128">
        <v>62257500</v>
      </c>
      <c r="N60" s="128"/>
      <c r="O60" s="128"/>
      <c r="P60" s="128"/>
    </row>
    <row r="61" spans="1:17" s="100" customFormat="1" ht="15.75" x14ac:dyDescent="0.25">
      <c r="A61" s="205" t="s">
        <v>88</v>
      </c>
      <c r="B61" s="205" t="s">
        <v>94</v>
      </c>
      <c r="C61" s="205"/>
      <c r="D61" s="206" t="s">
        <v>604</v>
      </c>
      <c r="E61" s="207"/>
      <c r="F61" s="208"/>
      <c r="G61" s="209"/>
      <c r="H61" s="210"/>
      <c r="I61" s="208"/>
      <c r="J61" s="209"/>
      <c r="K61" s="211"/>
      <c r="L61" s="212"/>
      <c r="M61" s="213"/>
      <c r="N61" s="213"/>
      <c r="O61" s="213"/>
      <c r="P61" s="213"/>
    </row>
    <row r="62" spans="1:17" ht="30" x14ac:dyDescent="0.25">
      <c r="A62" s="129" t="s">
        <v>88</v>
      </c>
      <c r="B62" s="129" t="s">
        <v>94</v>
      </c>
      <c r="C62" s="129" t="s">
        <v>421</v>
      </c>
      <c r="D62" s="130" t="s">
        <v>605</v>
      </c>
      <c r="E62" s="131" t="s">
        <v>606</v>
      </c>
      <c r="F62" s="132">
        <v>1</v>
      </c>
      <c r="G62" s="133" t="s">
        <v>112</v>
      </c>
      <c r="H62" s="134">
        <v>6000000</v>
      </c>
      <c r="I62" s="132">
        <v>1</v>
      </c>
      <c r="J62" s="133" t="s">
        <v>112</v>
      </c>
      <c r="K62" s="135">
        <v>6000000</v>
      </c>
      <c r="L62" s="136">
        <f t="shared" si="0"/>
        <v>1</v>
      </c>
      <c r="M62" s="128">
        <v>6000000</v>
      </c>
      <c r="N62" s="128"/>
      <c r="O62" s="128"/>
      <c r="P62" s="128"/>
    </row>
    <row r="63" spans="1:17" s="10" customFormat="1" x14ac:dyDescent="0.25">
      <c r="A63" s="137" t="s">
        <v>90</v>
      </c>
      <c r="B63" s="137"/>
      <c r="C63" s="137"/>
      <c r="D63" s="145" t="s">
        <v>84</v>
      </c>
      <c r="E63" s="139"/>
      <c r="F63" s="140"/>
      <c r="G63" s="13"/>
      <c r="H63" s="141"/>
      <c r="I63" s="140"/>
      <c r="J63" s="13"/>
      <c r="K63" s="142"/>
      <c r="L63" s="143"/>
      <c r="M63" s="144"/>
      <c r="N63" s="128"/>
      <c r="O63" s="144"/>
      <c r="P63" s="144"/>
    </row>
    <row r="64" spans="1:17" s="10" customFormat="1" ht="30" x14ac:dyDescent="0.25">
      <c r="A64" s="137" t="s">
        <v>90</v>
      </c>
      <c r="B64" s="137" t="s">
        <v>89</v>
      </c>
      <c r="C64" s="137"/>
      <c r="D64" s="145" t="s">
        <v>463</v>
      </c>
      <c r="E64" s="139"/>
      <c r="F64" s="140"/>
      <c r="G64" s="13"/>
      <c r="H64" s="141"/>
      <c r="I64" s="140"/>
      <c r="J64" s="13"/>
      <c r="K64" s="142"/>
      <c r="L64" s="143"/>
      <c r="M64" s="144"/>
      <c r="N64" s="128"/>
      <c r="O64" s="144"/>
      <c r="P64" s="144"/>
    </row>
    <row r="65" spans="1:16" ht="30" x14ac:dyDescent="0.25">
      <c r="A65" s="129" t="s">
        <v>90</v>
      </c>
      <c r="B65" s="129" t="s">
        <v>89</v>
      </c>
      <c r="C65" s="129" t="s">
        <v>421</v>
      </c>
      <c r="D65" s="147" t="s">
        <v>464</v>
      </c>
      <c r="E65" s="131" t="s">
        <v>123</v>
      </c>
      <c r="F65" s="132">
        <v>1</v>
      </c>
      <c r="G65" s="133" t="s">
        <v>112</v>
      </c>
      <c r="H65" s="134">
        <v>1269700</v>
      </c>
      <c r="I65" s="132">
        <v>1</v>
      </c>
      <c r="J65" s="133" t="s">
        <v>112</v>
      </c>
      <c r="K65" s="135">
        <v>1269500</v>
      </c>
      <c r="L65" s="136">
        <f t="shared" si="0"/>
        <v>0.99984248247617546</v>
      </c>
      <c r="M65" s="128"/>
      <c r="N65" s="128"/>
      <c r="O65" s="128">
        <v>1269700</v>
      </c>
      <c r="P65" s="128"/>
    </row>
    <row r="66" spans="1:16" s="10" customFormat="1" ht="15.75" x14ac:dyDescent="0.25">
      <c r="A66" s="137" t="s">
        <v>90</v>
      </c>
      <c r="B66" s="137" t="s">
        <v>90</v>
      </c>
      <c r="C66" s="137"/>
      <c r="D66" s="138" t="s">
        <v>465</v>
      </c>
      <c r="E66" s="139"/>
      <c r="F66" s="140"/>
      <c r="G66" s="13"/>
      <c r="H66" s="141"/>
      <c r="I66" s="140"/>
      <c r="J66" s="13"/>
      <c r="K66" s="142"/>
      <c r="L66" s="136"/>
      <c r="M66" s="144"/>
      <c r="N66" s="128"/>
      <c r="O66" s="144"/>
      <c r="P66" s="144"/>
    </row>
    <row r="67" spans="1:16" ht="30" x14ac:dyDescent="0.25">
      <c r="A67" s="129" t="s">
        <v>90</v>
      </c>
      <c r="B67" s="129" t="s">
        <v>90</v>
      </c>
      <c r="C67" s="129" t="s">
        <v>451</v>
      </c>
      <c r="D67" s="130" t="s">
        <v>355</v>
      </c>
      <c r="E67" s="131" t="s">
        <v>466</v>
      </c>
      <c r="F67" s="132">
        <v>1</v>
      </c>
      <c r="G67" s="133" t="s">
        <v>112</v>
      </c>
      <c r="H67" s="134">
        <v>1365000</v>
      </c>
      <c r="I67" s="132">
        <v>1</v>
      </c>
      <c r="J67" s="133" t="s">
        <v>112</v>
      </c>
      <c r="K67" s="135">
        <v>1365000</v>
      </c>
      <c r="L67" s="136">
        <f t="shared" si="0"/>
        <v>1</v>
      </c>
      <c r="M67" s="128"/>
      <c r="N67" s="128"/>
      <c r="O67" s="128">
        <v>1365000</v>
      </c>
      <c r="P67" s="128"/>
    </row>
    <row r="68" spans="1:16" s="10" customFormat="1" ht="15.75" x14ac:dyDescent="0.25">
      <c r="A68" s="137" t="s">
        <v>90</v>
      </c>
      <c r="B68" s="137" t="s">
        <v>91</v>
      </c>
      <c r="C68" s="137"/>
      <c r="D68" s="138" t="s">
        <v>467</v>
      </c>
      <c r="E68" s="139"/>
      <c r="F68" s="140"/>
      <c r="G68" s="13"/>
      <c r="H68" s="141"/>
      <c r="I68" s="140"/>
      <c r="J68" s="13"/>
      <c r="K68" s="142"/>
      <c r="L68" s="136"/>
      <c r="M68" s="144"/>
      <c r="N68" s="128"/>
      <c r="O68" s="144"/>
      <c r="P68" s="144"/>
    </row>
    <row r="69" spans="1:16" ht="15.75" x14ac:dyDescent="0.25">
      <c r="A69" s="129" t="s">
        <v>90</v>
      </c>
      <c r="B69" s="129" t="s">
        <v>91</v>
      </c>
      <c r="C69" s="129" t="s">
        <v>437</v>
      </c>
      <c r="D69" s="130" t="s">
        <v>360</v>
      </c>
      <c r="E69" s="104" t="s">
        <v>468</v>
      </c>
      <c r="F69" s="132">
        <v>1</v>
      </c>
      <c r="G69" s="133" t="s">
        <v>112</v>
      </c>
      <c r="H69" s="134">
        <v>1140000</v>
      </c>
      <c r="I69" s="132">
        <v>1</v>
      </c>
      <c r="J69" s="133" t="s">
        <v>112</v>
      </c>
      <c r="K69" s="135">
        <v>1140000</v>
      </c>
      <c r="L69" s="136">
        <f t="shared" si="0"/>
        <v>1</v>
      </c>
      <c r="M69" s="128"/>
      <c r="N69" s="128"/>
      <c r="O69" s="128">
        <v>1140000</v>
      </c>
      <c r="P69" s="128"/>
    </row>
    <row r="70" spans="1:16" ht="15.75" x14ac:dyDescent="0.25">
      <c r="A70" s="129" t="s">
        <v>90</v>
      </c>
      <c r="B70" s="129" t="s">
        <v>91</v>
      </c>
      <c r="C70" s="129" t="s">
        <v>469</v>
      </c>
      <c r="D70" s="130" t="s">
        <v>82</v>
      </c>
      <c r="E70" s="131" t="s">
        <v>470</v>
      </c>
      <c r="F70" s="132">
        <v>1</v>
      </c>
      <c r="G70" s="133" t="s">
        <v>112</v>
      </c>
      <c r="H70" s="134">
        <v>1275000</v>
      </c>
      <c r="I70" s="132">
        <v>1</v>
      </c>
      <c r="J70" s="133" t="s">
        <v>112</v>
      </c>
      <c r="K70" s="135">
        <v>1275000</v>
      </c>
      <c r="L70" s="136">
        <f t="shared" si="0"/>
        <v>1</v>
      </c>
      <c r="M70" s="128"/>
      <c r="N70" s="128"/>
      <c r="O70" s="128">
        <v>1275000</v>
      </c>
      <c r="P70" s="128"/>
    </row>
    <row r="71" spans="1:16" s="151" customFormat="1" x14ac:dyDescent="0.25">
      <c r="A71" s="120" t="s">
        <v>91</v>
      </c>
      <c r="B71" s="120"/>
      <c r="C71" s="120"/>
      <c r="D71" s="121" t="s">
        <v>471</v>
      </c>
      <c r="E71" s="122"/>
      <c r="F71" s="123"/>
      <c r="G71" s="148"/>
      <c r="H71" s="149"/>
      <c r="I71" s="123"/>
      <c r="J71" s="148"/>
      <c r="K71" s="125"/>
      <c r="L71" s="136"/>
      <c r="M71" s="150"/>
      <c r="N71" s="128"/>
      <c r="O71" s="150"/>
      <c r="P71" s="150"/>
    </row>
    <row r="72" spans="1:16" s="151" customFormat="1" x14ac:dyDescent="0.25">
      <c r="A72" s="120" t="s">
        <v>91</v>
      </c>
      <c r="B72" s="120" t="s">
        <v>90</v>
      </c>
      <c r="C72" s="120"/>
      <c r="D72" s="121" t="s">
        <v>477</v>
      </c>
      <c r="E72" s="122"/>
      <c r="F72" s="123"/>
      <c r="G72" s="148"/>
      <c r="H72" s="149"/>
      <c r="I72" s="123"/>
      <c r="J72" s="148"/>
      <c r="K72" s="125"/>
      <c r="L72" s="136"/>
      <c r="M72" s="150"/>
      <c r="N72" s="128"/>
      <c r="O72" s="150"/>
      <c r="P72" s="150"/>
    </row>
    <row r="73" spans="1:16" s="151" customFormat="1" x14ac:dyDescent="0.25">
      <c r="A73" s="120" t="s">
        <v>91</v>
      </c>
      <c r="B73" s="120" t="s">
        <v>88</v>
      </c>
      <c r="C73" s="120"/>
      <c r="D73" s="121" t="s">
        <v>472</v>
      </c>
      <c r="E73" s="122"/>
      <c r="F73" s="123"/>
      <c r="G73" s="148"/>
      <c r="H73" s="149"/>
      <c r="I73" s="123"/>
      <c r="J73" s="148"/>
      <c r="K73" s="125"/>
      <c r="L73" s="136"/>
      <c r="M73" s="150"/>
      <c r="N73" s="128"/>
      <c r="O73" s="150"/>
      <c r="P73" s="150"/>
    </row>
    <row r="74" spans="1:16" s="10" customFormat="1" ht="15.75" x14ac:dyDescent="0.25">
      <c r="A74" s="137" t="s">
        <v>91</v>
      </c>
      <c r="B74" s="137" t="s">
        <v>94</v>
      </c>
      <c r="C74" s="137"/>
      <c r="D74" s="138" t="s">
        <v>473</v>
      </c>
      <c r="E74" s="139"/>
      <c r="F74" s="140"/>
      <c r="G74" s="13"/>
      <c r="H74" s="141"/>
      <c r="I74" s="140"/>
      <c r="J74" s="13"/>
      <c r="K74" s="142"/>
      <c r="L74" s="143"/>
      <c r="M74" s="144"/>
      <c r="N74" s="128"/>
      <c r="O74" s="144"/>
      <c r="P74" s="144"/>
    </row>
    <row r="75" spans="1:16" ht="15.75" x14ac:dyDescent="0.25">
      <c r="A75" s="137" t="s">
        <v>91</v>
      </c>
      <c r="B75" s="137" t="s">
        <v>92</v>
      </c>
      <c r="C75" s="137"/>
      <c r="D75" s="138" t="s">
        <v>478</v>
      </c>
      <c r="E75" s="139"/>
      <c r="F75" s="140"/>
      <c r="G75" s="13"/>
      <c r="H75" s="141"/>
      <c r="I75" s="140"/>
      <c r="J75" s="13"/>
      <c r="K75" s="142"/>
      <c r="L75" s="136"/>
      <c r="M75" s="144"/>
      <c r="N75" s="144"/>
      <c r="O75" s="144"/>
      <c r="P75" s="144"/>
    </row>
    <row r="76" spans="1:16" s="10" customFormat="1" ht="31.5" x14ac:dyDescent="0.25">
      <c r="A76" s="137" t="s">
        <v>93</v>
      </c>
      <c r="B76" s="137"/>
      <c r="C76" s="137"/>
      <c r="D76" s="138" t="s">
        <v>474</v>
      </c>
      <c r="E76" s="139"/>
      <c r="F76" s="140"/>
      <c r="G76" s="13"/>
      <c r="H76" s="141"/>
      <c r="I76" s="140"/>
      <c r="J76" s="13"/>
      <c r="K76" s="142"/>
      <c r="L76" s="143"/>
      <c r="M76" s="144"/>
      <c r="N76" s="128"/>
      <c r="O76" s="144"/>
      <c r="P76" s="144"/>
    </row>
    <row r="77" spans="1:16" s="10" customFormat="1" ht="15.75" x14ac:dyDescent="0.25">
      <c r="A77" s="137" t="s">
        <v>93</v>
      </c>
      <c r="B77" s="137" t="s">
        <v>89</v>
      </c>
      <c r="C77" s="137"/>
      <c r="D77" s="138" t="s">
        <v>475</v>
      </c>
      <c r="E77" s="139"/>
      <c r="F77" s="140"/>
      <c r="G77" s="13"/>
      <c r="H77" s="141"/>
      <c r="I77" s="140"/>
      <c r="J77" s="13"/>
      <c r="K77" s="142"/>
      <c r="L77" s="143"/>
      <c r="M77" s="144"/>
      <c r="N77" s="128"/>
      <c r="O77" s="144"/>
      <c r="P77" s="144"/>
    </row>
    <row r="78" spans="1:16" ht="30" x14ac:dyDescent="0.25">
      <c r="A78" s="129" t="s">
        <v>93</v>
      </c>
      <c r="B78" s="129" t="s">
        <v>89</v>
      </c>
      <c r="C78" s="129" t="s">
        <v>419</v>
      </c>
      <c r="D78" s="130" t="s">
        <v>364</v>
      </c>
      <c r="E78" s="131" t="s">
        <v>476</v>
      </c>
      <c r="F78" s="132">
        <v>1</v>
      </c>
      <c r="G78" s="133" t="s">
        <v>112</v>
      </c>
      <c r="H78" s="134">
        <v>0</v>
      </c>
      <c r="I78" s="132">
        <v>1</v>
      </c>
      <c r="J78" s="133" t="s">
        <v>112</v>
      </c>
      <c r="K78" s="135">
        <v>0</v>
      </c>
      <c r="L78" s="136">
        <v>0</v>
      </c>
      <c r="M78" s="128"/>
      <c r="N78" s="128"/>
      <c r="O78" s="128">
        <v>0</v>
      </c>
      <c r="P78" s="128"/>
    </row>
    <row r="79" spans="1:16" ht="15.75" x14ac:dyDescent="0.25">
      <c r="A79" s="137" t="s">
        <v>93</v>
      </c>
      <c r="B79" s="137" t="s">
        <v>90</v>
      </c>
      <c r="C79" s="137"/>
      <c r="D79" s="138" t="s">
        <v>607</v>
      </c>
      <c r="E79" s="131"/>
      <c r="F79" s="132"/>
      <c r="G79" s="133"/>
      <c r="H79" s="134"/>
      <c r="I79" s="132"/>
      <c r="J79" s="133"/>
      <c r="K79" s="135"/>
      <c r="L79" s="136"/>
      <c r="M79" s="128"/>
      <c r="N79" s="128"/>
      <c r="O79" s="128"/>
      <c r="P79" s="128"/>
    </row>
    <row r="80" spans="1:16" ht="30" x14ac:dyDescent="0.25">
      <c r="A80" s="129" t="s">
        <v>93</v>
      </c>
      <c r="B80" s="129" t="s">
        <v>90</v>
      </c>
      <c r="C80" s="129" t="s">
        <v>419</v>
      </c>
      <c r="D80" s="130" t="s">
        <v>608</v>
      </c>
      <c r="E80" s="131" t="s">
        <v>476</v>
      </c>
      <c r="F80" s="132">
        <v>1</v>
      </c>
      <c r="G80" s="133" t="s">
        <v>112</v>
      </c>
      <c r="H80" s="134">
        <v>534387000</v>
      </c>
      <c r="I80" s="132">
        <v>1</v>
      </c>
      <c r="J80" s="133" t="s">
        <v>609</v>
      </c>
      <c r="K80" s="135">
        <v>534387000</v>
      </c>
      <c r="L80" s="136">
        <v>1</v>
      </c>
      <c r="M80" s="128">
        <v>528387000</v>
      </c>
      <c r="N80" s="128"/>
      <c r="O80" s="128">
        <v>6000000</v>
      </c>
      <c r="P80" s="128"/>
    </row>
    <row r="81" spans="1:16" x14ac:dyDescent="0.25">
      <c r="A81" s="129"/>
      <c r="B81" s="129"/>
      <c r="C81" s="129"/>
      <c r="D81" s="152"/>
      <c r="E81" s="131"/>
      <c r="F81" s="132"/>
      <c r="G81" s="133"/>
      <c r="H81" s="134"/>
      <c r="I81" s="132"/>
      <c r="J81" s="133"/>
      <c r="K81" s="135"/>
      <c r="L81" s="136"/>
      <c r="M81" s="128"/>
      <c r="N81" s="128"/>
      <c r="O81" s="128"/>
      <c r="P81" s="128"/>
    </row>
    <row r="82" spans="1:16" x14ac:dyDescent="0.25">
      <c r="A82" s="238" t="s">
        <v>111</v>
      </c>
      <c r="B82" s="238"/>
      <c r="C82" s="238"/>
      <c r="D82" s="238"/>
      <c r="E82" s="153"/>
      <c r="F82" s="154"/>
      <c r="G82" s="155"/>
      <c r="H82" s="144">
        <f>SUM(H23:H81)</f>
        <v>1882896123</v>
      </c>
      <c r="I82" s="144"/>
      <c r="J82" s="144"/>
      <c r="K82" s="144">
        <f>SUM(K23:K81)</f>
        <v>1862026429</v>
      </c>
      <c r="L82" s="143">
        <f>K82/H82*100%</f>
        <v>0.98891617347071248</v>
      </c>
      <c r="M82" s="144">
        <f>SUM(M23:M81)</f>
        <v>1087341150</v>
      </c>
      <c r="N82" s="144">
        <f t="shared" ref="N82:O82" si="2">SUM(N23:N81)</f>
        <v>627523558</v>
      </c>
      <c r="O82" s="144">
        <f t="shared" si="2"/>
        <v>168031415</v>
      </c>
      <c r="P82" s="128"/>
    </row>
    <row r="84" spans="1:16" x14ac:dyDescent="0.25">
      <c r="L84" s="24"/>
      <c r="M84" s="239" t="s">
        <v>642</v>
      </c>
      <c r="N84" s="239"/>
      <c r="O84" s="239"/>
      <c r="P84" s="239"/>
    </row>
    <row r="85" spans="1:16" x14ac:dyDescent="0.25">
      <c r="H85" s="117"/>
      <c r="L85" s="24"/>
      <c r="M85" s="239" t="s">
        <v>587</v>
      </c>
      <c r="N85" s="239"/>
      <c r="O85" s="239"/>
      <c r="P85" s="239"/>
    </row>
    <row r="86" spans="1:16" x14ac:dyDescent="0.25">
      <c r="H86" s="117"/>
      <c r="M86" s="24"/>
    </row>
    <row r="87" spans="1:16" x14ac:dyDescent="0.25">
      <c r="K87" s="117"/>
      <c r="M87" s="24"/>
    </row>
    <row r="88" spans="1:16" x14ac:dyDescent="0.25">
      <c r="M88" s="24"/>
    </row>
    <row r="89" spans="1:16" x14ac:dyDescent="0.25">
      <c r="K89" s="117"/>
      <c r="L89" s="24"/>
      <c r="M89" s="239" t="s">
        <v>386</v>
      </c>
      <c r="N89" s="239"/>
      <c r="O89" s="239"/>
      <c r="P89" s="239"/>
    </row>
    <row r="90" spans="1:16" x14ac:dyDescent="0.25">
      <c r="K90" s="117"/>
    </row>
    <row r="91" spans="1:16" x14ac:dyDescent="0.25">
      <c r="K91" s="117"/>
    </row>
  </sheetData>
  <mergeCells count="30">
    <mergeCell ref="A82:D82"/>
    <mergeCell ref="M84:P84"/>
    <mergeCell ref="M85:P85"/>
    <mergeCell ref="M89:P89"/>
    <mergeCell ref="P17:P18"/>
    <mergeCell ref="A16:C18"/>
    <mergeCell ref="A19:C19"/>
    <mergeCell ref="E16:E18"/>
    <mergeCell ref="F16:L16"/>
    <mergeCell ref="F17:H17"/>
    <mergeCell ref="I17:L17"/>
    <mergeCell ref="M16:P16"/>
    <mergeCell ref="M17:M18"/>
    <mergeCell ref="N17:N18"/>
    <mergeCell ref="O17:O18"/>
    <mergeCell ref="A8:P8"/>
    <mergeCell ref="A9:P9"/>
    <mergeCell ref="A10:P10"/>
    <mergeCell ref="M1:P1"/>
    <mergeCell ref="M2:P2"/>
    <mergeCell ref="M3:P3"/>
    <mergeCell ref="M4:P4"/>
    <mergeCell ref="M5:P5"/>
    <mergeCell ref="M6:P6"/>
    <mergeCell ref="M7:P7"/>
    <mergeCell ref="A11:C11"/>
    <mergeCell ref="A12:C12"/>
    <mergeCell ref="A13:C13"/>
    <mergeCell ref="A14:C14"/>
    <mergeCell ref="D16:D18"/>
  </mergeCells>
  <printOptions horizontalCentered="1"/>
  <pageMargins left="0.25" right="0.25" top="0.59055118110236204" bottom="0.39370078740157499" header="0.31496062992126" footer="0.31496062992126"/>
  <pageSetup scale="35"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6" zoomScale="90" zoomScaleNormal="90" workbookViewId="0">
      <selection activeCell="D22" sqref="D22"/>
    </sheetView>
  </sheetViews>
  <sheetFormatPr defaultRowHeight="15" x14ac:dyDescent="0.25"/>
  <cols>
    <col min="1" max="1" width="13.140625" style="9" customWidth="1"/>
    <col min="2" max="2" width="40.5703125" style="9" customWidth="1"/>
    <col min="3" max="3" width="14.85546875" style="54" customWidth="1"/>
    <col min="4" max="4" width="24" style="54" customWidth="1"/>
    <col min="5" max="5" width="13.42578125" style="54" customWidth="1"/>
    <col min="6" max="6" width="17" style="54" customWidth="1"/>
    <col min="7" max="7" width="22.5703125" style="54" customWidth="1"/>
    <col min="8" max="8" width="20.5703125" style="54" customWidth="1"/>
    <col min="9" max="10" width="18.5703125" style="9" customWidth="1"/>
    <col min="11" max="16384" width="9.140625" style="9"/>
  </cols>
  <sheetData>
    <row r="1" spans="1:8" x14ac:dyDescent="0.25">
      <c r="E1" s="23" t="s">
        <v>180</v>
      </c>
      <c r="F1" s="9"/>
    </row>
    <row r="2" spans="1:8" x14ac:dyDescent="0.25">
      <c r="E2" s="23" t="s">
        <v>535</v>
      </c>
      <c r="F2" s="9"/>
    </row>
    <row r="3" spans="1:8" x14ac:dyDescent="0.25">
      <c r="E3" s="23" t="s">
        <v>589</v>
      </c>
      <c r="F3" s="9"/>
    </row>
    <row r="4" spans="1:8" x14ac:dyDescent="0.25">
      <c r="E4" s="23" t="s">
        <v>87</v>
      </c>
      <c r="F4" s="9"/>
    </row>
    <row r="5" spans="1:8" x14ac:dyDescent="0.25">
      <c r="E5" s="23" t="s">
        <v>115</v>
      </c>
      <c r="F5" s="9"/>
    </row>
    <row r="6" spans="1:8" x14ac:dyDescent="0.25">
      <c r="A6" s="23"/>
      <c r="E6" s="23" t="s">
        <v>536</v>
      </c>
      <c r="F6" s="9"/>
    </row>
    <row r="7" spans="1:8" x14ac:dyDescent="0.25">
      <c r="A7" s="24"/>
      <c r="E7" s="23" t="s">
        <v>517</v>
      </c>
      <c r="F7" s="9"/>
    </row>
    <row r="8" spans="1:8" x14ac:dyDescent="0.25">
      <c r="A8" s="24"/>
      <c r="F8" s="56"/>
    </row>
    <row r="9" spans="1:8" x14ac:dyDescent="0.25">
      <c r="A9" s="239" t="s">
        <v>538</v>
      </c>
      <c r="B9" s="239"/>
      <c r="C9" s="239"/>
      <c r="D9" s="239"/>
      <c r="E9" s="239"/>
      <c r="F9" s="239"/>
      <c r="G9" s="239"/>
      <c r="H9" s="239"/>
    </row>
    <row r="10" spans="1:8" x14ac:dyDescent="0.25">
      <c r="A10" s="56"/>
    </row>
    <row r="11" spans="1:8" x14ac:dyDescent="0.25">
      <c r="A11" s="24" t="s">
        <v>539</v>
      </c>
      <c r="B11" s="24" t="s">
        <v>387</v>
      </c>
      <c r="C11" s="56"/>
    </row>
    <row r="12" spans="1:8" ht="16.5" customHeight="1" x14ac:dyDescent="0.25">
      <c r="A12" s="24" t="s">
        <v>540</v>
      </c>
      <c r="B12" s="24" t="s">
        <v>388</v>
      </c>
      <c r="C12" s="56"/>
    </row>
    <row r="13" spans="1:8" ht="16.5" customHeight="1" x14ac:dyDescent="0.25">
      <c r="A13" s="24" t="s">
        <v>181</v>
      </c>
      <c r="B13" s="24" t="s">
        <v>192</v>
      </c>
      <c r="C13" s="56"/>
    </row>
    <row r="14" spans="1:8" x14ac:dyDescent="0.25">
      <c r="A14" s="24" t="s">
        <v>182</v>
      </c>
      <c r="B14" s="24" t="s">
        <v>193</v>
      </c>
      <c r="C14" s="56"/>
    </row>
    <row r="15" spans="1:8" x14ac:dyDescent="0.25">
      <c r="A15" s="24"/>
    </row>
    <row r="16" spans="1:8" x14ac:dyDescent="0.25">
      <c r="A16" s="244" t="s">
        <v>183</v>
      </c>
      <c r="B16" s="244" t="s">
        <v>184</v>
      </c>
      <c r="C16" s="244" t="s">
        <v>185</v>
      </c>
      <c r="D16" s="244"/>
      <c r="E16" s="244"/>
      <c r="F16" s="244"/>
      <c r="G16" s="244" t="s">
        <v>8</v>
      </c>
      <c r="H16" s="244"/>
    </row>
    <row r="17" spans="1:9" x14ac:dyDescent="0.25">
      <c r="A17" s="244"/>
      <c r="B17" s="244"/>
      <c r="C17" s="57" t="s">
        <v>186</v>
      </c>
      <c r="D17" s="57" t="s">
        <v>187</v>
      </c>
      <c r="E17" s="57" t="s">
        <v>188</v>
      </c>
      <c r="F17" s="57" t="s">
        <v>189</v>
      </c>
      <c r="G17" s="57" t="s">
        <v>190</v>
      </c>
      <c r="H17" s="57" t="s">
        <v>191</v>
      </c>
    </row>
    <row r="18" spans="1:9" x14ac:dyDescent="0.25">
      <c r="A18" s="57">
        <v>1</v>
      </c>
      <c r="B18" s="58" t="s">
        <v>194</v>
      </c>
      <c r="C18" s="57" t="s">
        <v>195</v>
      </c>
      <c r="D18" s="57" t="s">
        <v>537</v>
      </c>
      <c r="E18" s="103">
        <v>545</v>
      </c>
      <c r="F18" s="59" t="s">
        <v>200</v>
      </c>
      <c r="G18" s="59">
        <v>109000000</v>
      </c>
      <c r="H18" s="57" t="s">
        <v>196</v>
      </c>
    </row>
    <row r="19" spans="1:9" s="100" customFormat="1" x14ac:dyDescent="0.25">
      <c r="A19" s="200">
        <v>2</v>
      </c>
      <c r="B19" s="201" t="s">
        <v>197</v>
      </c>
      <c r="C19" s="200" t="s">
        <v>195</v>
      </c>
      <c r="D19" s="200" t="s">
        <v>537</v>
      </c>
      <c r="E19" s="200">
        <v>335</v>
      </c>
      <c r="F19" s="202" t="s">
        <v>200</v>
      </c>
      <c r="G19" s="202">
        <v>195200000</v>
      </c>
      <c r="H19" s="200" t="s">
        <v>196</v>
      </c>
    </row>
    <row r="20" spans="1:9" s="100" customFormat="1" x14ac:dyDescent="0.25">
      <c r="A20" s="200">
        <v>3</v>
      </c>
      <c r="B20" s="201" t="s">
        <v>290</v>
      </c>
      <c r="C20" s="200" t="s">
        <v>198</v>
      </c>
      <c r="D20" s="200" t="s">
        <v>537</v>
      </c>
      <c r="E20" s="200">
        <v>20</v>
      </c>
      <c r="F20" s="202" t="s">
        <v>112</v>
      </c>
      <c r="G20" s="202">
        <f>E20*17500000</f>
        <v>350000000</v>
      </c>
      <c r="H20" s="203" t="s">
        <v>389</v>
      </c>
      <c r="I20" s="101"/>
    </row>
    <row r="21" spans="1:9" x14ac:dyDescent="0.25">
      <c r="A21" s="173">
        <v>4</v>
      </c>
      <c r="B21" s="104" t="s">
        <v>543</v>
      </c>
      <c r="C21" s="172" t="s">
        <v>198</v>
      </c>
      <c r="D21" s="172" t="s">
        <v>537</v>
      </c>
      <c r="E21" s="172">
        <v>1</v>
      </c>
      <c r="F21" s="59" t="s">
        <v>112</v>
      </c>
      <c r="G21" s="59">
        <v>194958000</v>
      </c>
      <c r="H21" s="172" t="s">
        <v>541</v>
      </c>
    </row>
    <row r="22" spans="1:9" x14ac:dyDescent="0.25">
      <c r="A22" s="102"/>
      <c r="B22" s="104"/>
      <c r="C22" s="102"/>
      <c r="D22" s="102"/>
      <c r="E22" s="102"/>
      <c r="F22" s="59"/>
      <c r="G22" s="59"/>
      <c r="H22" s="102"/>
    </row>
    <row r="23" spans="1:9" x14ac:dyDescent="0.25">
      <c r="A23" s="218" t="s">
        <v>199</v>
      </c>
      <c r="B23" s="219"/>
      <c r="C23" s="219"/>
      <c r="D23" s="219"/>
      <c r="E23" s="219"/>
      <c r="F23" s="243"/>
      <c r="G23" s="55">
        <f>SUM(G18:G21)</f>
        <v>849158000</v>
      </c>
      <c r="H23" s="57"/>
    </row>
    <row r="24" spans="1:9" x14ac:dyDescent="0.25">
      <c r="A24" s="24"/>
    </row>
    <row r="25" spans="1:9" x14ac:dyDescent="0.25">
      <c r="A25" s="24"/>
    </row>
    <row r="26" spans="1:9" x14ac:dyDescent="0.25">
      <c r="G26" s="239" t="s">
        <v>642</v>
      </c>
      <c r="H26" s="239"/>
    </row>
    <row r="27" spans="1:9" x14ac:dyDescent="0.25">
      <c r="G27" s="239" t="s">
        <v>590</v>
      </c>
      <c r="H27" s="239"/>
    </row>
    <row r="28" spans="1:9" x14ac:dyDescent="0.25">
      <c r="G28" s="56"/>
    </row>
    <row r="29" spans="1:9" x14ac:dyDescent="0.25">
      <c r="C29" s="9"/>
      <c r="D29" s="9"/>
      <c r="E29" s="9"/>
      <c r="F29" s="9"/>
      <c r="G29" s="56"/>
    </row>
    <row r="30" spans="1:9" x14ac:dyDescent="0.25">
      <c r="C30" s="9"/>
      <c r="D30" s="9"/>
      <c r="E30" s="9"/>
      <c r="F30" s="9"/>
      <c r="G30" s="56"/>
    </row>
    <row r="31" spans="1:9" x14ac:dyDescent="0.25">
      <c r="C31" s="9"/>
      <c r="D31" s="9"/>
      <c r="E31" s="9"/>
      <c r="F31" s="9"/>
      <c r="G31" s="56"/>
    </row>
    <row r="32" spans="1:9" x14ac:dyDescent="0.25">
      <c r="C32" s="9"/>
      <c r="D32" s="9"/>
      <c r="E32" s="9"/>
      <c r="F32" s="9"/>
      <c r="G32" s="217" t="s">
        <v>386</v>
      </c>
      <c r="H32" s="217"/>
    </row>
  </sheetData>
  <mergeCells count="9">
    <mergeCell ref="G26:H26"/>
    <mergeCell ref="G27:H27"/>
    <mergeCell ref="G32:H32"/>
    <mergeCell ref="A9:H9"/>
    <mergeCell ref="A23:F23"/>
    <mergeCell ref="A16:A17"/>
    <mergeCell ref="B16:B17"/>
    <mergeCell ref="C16:F16"/>
    <mergeCell ref="G16:H16"/>
  </mergeCells>
  <printOptions horizontalCentered="1"/>
  <pageMargins left="0.5" right="0.75" top="0.59055118110236204" bottom="0.39370078740157499" header="0.31496062992126" footer="0.31496062992126"/>
  <pageSetup scale="7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tabSelected="1" topLeftCell="A90" workbookViewId="0">
      <selection activeCell="H46" sqref="H46:H56"/>
    </sheetView>
  </sheetViews>
  <sheetFormatPr defaultColWidth="14.5703125" defaultRowHeight="15" x14ac:dyDescent="0.25"/>
  <cols>
    <col min="1" max="1" width="8.28515625" style="161" customWidth="1"/>
    <col min="2" max="2" width="40.42578125" style="161" customWidth="1"/>
    <col min="3" max="3" width="17.42578125" style="161" customWidth="1"/>
    <col min="4" max="4" width="18.42578125" style="161" customWidth="1"/>
    <col min="5" max="5" width="16.7109375" style="161" customWidth="1"/>
    <col min="6" max="6" width="14.5703125" style="161" customWidth="1"/>
    <col min="7" max="7" width="17.5703125" style="161" customWidth="1"/>
    <col min="8" max="8" width="16.5703125" style="161" customWidth="1"/>
    <col min="9" max="16384" width="14.5703125" style="161"/>
  </cols>
  <sheetData>
    <row r="1" spans="1:8" x14ac:dyDescent="0.25">
      <c r="A1" s="217" t="s">
        <v>542</v>
      </c>
      <c r="B1" s="217"/>
      <c r="C1" s="217"/>
      <c r="D1" s="217"/>
      <c r="E1" s="217"/>
      <c r="F1" s="217"/>
      <c r="G1" s="217"/>
    </row>
    <row r="2" spans="1:8" x14ac:dyDescent="0.25">
      <c r="A2" s="156"/>
      <c r="B2" s="156"/>
      <c r="C2" s="156"/>
      <c r="D2" s="156"/>
      <c r="E2" s="156"/>
      <c r="F2" s="156"/>
      <c r="G2" s="156"/>
    </row>
    <row r="3" spans="1:8" x14ac:dyDescent="0.25">
      <c r="A3" s="244" t="s">
        <v>480</v>
      </c>
      <c r="B3" s="245" t="s">
        <v>481</v>
      </c>
      <c r="C3" s="245" t="s">
        <v>482</v>
      </c>
      <c r="D3" s="244" t="s">
        <v>588</v>
      </c>
      <c r="E3" s="244"/>
      <c r="F3" s="244"/>
      <c r="G3" s="245" t="s">
        <v>588</v>
      </c>
      <c r="H3" s="245" t="s">
        <v>483</v>
      </c>
    </row>
    <row r="4" spans="1:8" ht="30" x14ac:dyDescent="0.25">
      <c r="A4" s="244"/>
      <c r="B4" s="245"/>
      <c r="C4" s="245"/>
      <c r="D4" s="158" t="s">
        <v>69</v>
      </c>
      <c r="E4" s="158" t="s">
        <v>484</v>
      </c>
      <c r="F4" s="92" t="s">
        <v>485</v>
      </c>
      <c r="G4" s="245"/>
      <c r="H4" s="245"/>
    </row>
    <row r="5" spans="1:8" x14ac:dyDescent="0.25">
      <c r="A5" s="163" t="s">
        <v>486</v>
      </c>
      <c r="B5" s="164" t="s">
        <v>487</v>
      </c>
      <c r="C5" s="164" t="s">
        <v>488</v>
      </c>
      <c r="D5" s="165" t="s">
        <v>489</v>
      </c>
      <c r="E5" s="165" t="s">
        <v>490</v>
      </c>
      <c r="F5" s="165" t="s">
        <v>491</v>
      </c>
      <c r="G5" s="164" t="s">
        <v>513</v>
      </c>
      <c r="H5" s="68"/>
    </row>
    <row r="6" spans="1:8" x14ac:dyDescent="0.25">
      <c r="A6" s="166">
        <v>1</v>
      </c>
      <c r="B6" s="159" t="s">
        <v>176</v>
      </c>
      <c r="C6" s="167">
        <v>0</v>
      </c>
      <c r="D6" s="167"/>
      <c r="E6" s="167"/>
      <c r="F6" s="167"/>
      <c r="G6" s="167"/>
      <c r="H6" s="162"/>
    </row>
    <row r="7" spans="1:8" x14ac:dyDescent="0.25">
      <c r="A7" s="166">
        <v>2</v>
      </c>
      <c r="B7" s="159" t="s">
        <v>177</v>
      </c>
      <c r="C7" s="167"/>
      <c r="D7" s="167"/>
      <c r="E7" s="167"/>
      <c r="F7" s="167"/>
      <c r="G7" s="167"/>
      <c r="H7" s="162"/>
    </row>
    <row r="8" spans="1:8" x14ac:dyDescent="0.25">
      <c r="A8" s="166">
        <v>3</v>
      </c>
      <c r="B8" s="159" t="s">
        <v>235</v>
      </c>
      <c r="C8" s="167"/>
      <c r="D8" s="167"/>
      <c r="E8" s="167"/>
      <c r="F8" s="167"/>
      <c r="G8" s="167"/>
      <c r="H8" s="162"/>
    </row>
    <row r="9" spans="1:8" x14ac:dyDescent="0.25">
      <c r="A9" s="166">
        <v>4</v>
      </c>
      <c r="B9" s="157" t="s">
        <v>231</v>
      </c>
      <c r="C9" s="167">
        <v>6000000</v>
      </c>
      <c r="D9" s="167"/>
      <c r="E9" s="167"/>
      <c r="F9" s="167"/>
      <c r="G9" s="167">
        <f>C9+D9+E9+F9</f>
        <v>6000000</v>
      </c>
      <c r="H9" s="162"/>
    </row>
    <row r="10" spans="1:8" x14ac:dyDescent="0.25">
      <c r="A10" s="166">
        <v>5</v>
      </c>
      <c r="B10" s="159" t="s">
        <v>236</v>
      </c>
      <c r="C10" s="167"/>
      <c r="D10" s="167"/>
      <c r="E10" s="167"/>
      <c r="F10" s="167"/>
      <c r="G10" s="167">
        <f t="shared" ref="G10:G93" si="0">C10+D10+E10+F10</f>
        <v>0</v>
      </c>
      <c r="H10" s="162"/>
    </row>
    <row r="11" spans="1:8" x14ac:dyDescent="0.25">
      <c r="A11" s="166">
        <v>6</v>
      </c>
      <c r="B11" s="159" t="s">
        <v>233</v>
      </c>
      <c r="C11" s="167">
        <v>0</v>
      </c>
      <c r="D11" s="167"/>
      <c r="E11" s="167"/>
      <c r="F11" s="167"/>
      <c r="G11" s="167">
        <f t="shared" si="0"/>
        <v>0</v>
      </c>
      <c r="H11" s="162"/>
    </row>
    <row r="12" spans="1:8" x14ac:dyDescent="0.25">
      <c r="A12" s="166">
        <v>7</v>
      </c>
      <c r="B12" s="159" t="s">
        <v>237</v>
      </c>
      <c r="C12" s="167"/>
      <c r="D12" s="167"/>
      <c r="E12" s="167"/>
      <c r="F12" s="167"/>
      <c r="G12" s="167">
        <f t="shared" si="0"/>
        <v>0</v>
      </c>
      <c r="H12" s="162"/>
    </row>
    <row r="13" spans="1:8" x14ac:dyDescent="0.25">
      <c r="A13" s="166">
        <v>8</v>
      </c>
      <c r="B13" s="159" t="s">
        <v>239</v>
      </c>
      <c r="C13" s="167">
        <v>1500000</v>
      </c>
      <c r="D13" s="167"/>
      <c r="E13" s="167"/>
      <c r="F13" s="167"/>
      <c r="G13" s="167">
        <f t="shared" si="0"/>
        <v>1500000</v>
      </c>
      <c r="H13" s="162" t="s">
        <v>492</v>
      </c>
    </row>
    <row r="14" spans="1:8" x14ac:dyDescent="0.25">
      <c r="A14" s="166">
        <v>9</v>
      </c>
      <c r="B14" s="159" t="s">
        <v>217</v>
      </c>
      <c r="C14" s="167">
        <v>2650000</v>
      </c>
      <c r="D14" s="167"/>
      <c r="E14" s="167"/>
      <c r="F14" s="167"/>
      <c r="G14" s="167">
        <f t="shared" si="0"/>
        <v>2650000</v>
      </c>
      <c r="H14" s="162" t="s">
        <v>493</v>
      </c>
    </row>
    <row r="15" spans="1:8" x14ac:dyDescent="0.25">
      <c r="A15" s="166">
        <v>10</v>
      </c>
      <c r="B15" s="159" t="s">
        <v>217</v>
      </c>
      <c r="C15" s="167">
        <v>4500000</v>
      </c>
      <c r="D15" s="167"/>
      <c r="E15" s="167"/>
      <c r="F15" s="167"/>
      <c r="G15" s="167">
        <f t="shared" si="0"/>
        <v>4500000</v>
      </c>
      <c r="H15" s="162" t="s">
        <v>493</v>
      </c>
    </row>
    <row r="16" spans="1:8" x14ac:dyDescent="0.25">
      <c r="A16" s="166">
        <v>11</v>
      </c>
      <c r="B16" s="159" t="s">
        <v>217</v>
      </c>
      <c r="C16" s="167">
        <v>850000</v>
      </c>
      <c r="D16" s="167"/>
      <c r="E16" s="167"/>
      <c r="F16" s="167"/>
      <c r="G16" s="167">
        <f t="shared" si="0"/>
        <v>850000</v>
      </c>
      <c r="H16" s="162" t="s">
        <v>494</v>
      </c>
    </row>
    <row r="17" spans="1:8" x14ac:dyDescent="0.25">
      <c r="A17" s="166">
        <v>12</v>
      </c>
      <c r="B17" s="159" t="s">
        <v>217</v>
      </c>
      <c r="C17" s="167">
        <v>850000</v>
      </c>
      <c r="D17" s="167"/>
      <c r="E17" s="167"/>
      <c r="F17" s="167"/>
      <c r="G17" s="167">
        <f t="shared" si="0"/>
        <v>850000</v>
      </c>
      <c r="H17" s="162" t="s">
        <v>494</v>
      </c>
    </row>
    <row r="18" spans="1:8" x14ac:dyDescent="0.25">
      <c r="A18" s="166">
        <v>13</v>
      </c>
      <c r="B18" s="159" t="s">
        <v>217</v>
      </c>
      <c r="C18" s="167">
        <v>850000</v>
      </c>
      <c r="D18" s="167"/>
      <c r="E18" s="167"/>
      <c r="F18" s="167"/>
      <c r="G18" s="167">
        <f t="shared" si="0"/>
        <v>850000</v>
      </c>
      <c r="H18" s="162" t="s">
        <v>494</v>
      </c>
    </row>
    <row r="19" spans="1:8" x14ac:dyDescent="0.25">
      <c r="A19" s="166">
        <v>14</v>
      </c>
      <c r="B19" s="159" t="s">
        <v>217</v>
      </c>
      <c r="C19" s="167">
        <v>850000</v>
      </c>
      <c r="D19" s="167"/>
      <c r="E19" s="167"/>
      <c r="F19" s="167"/>
      <c r="G19" s="167">
        <f t="shared" si="0"/>
        <v>850000</v>
      </c>
      <c r="H19" s="162" t="s">
        <v>494</v>
      </c>
    </row>
    <row r="20" spans="1:8" x14ac:dyDescent="0.25">
      <c r="A20" s="166">
        <v>15</v>
      </c>
      <c r="B20" s="159" t="s">
        <v>217</v>
      </c>
      <c r="C20" s="167">
        <v>850000</v>
      </c>
      <c r="D20" s="167"/>
      <c r="E20" s="167"/>
      <c r="F20" s="167"/>
      <c r="G20" s="167">
        <f t="shared" si="0"/>
        <v>850000</v>
      </c>
      <c r="H20" s="162" t="s">
        <v>494</v>
      </c>
    </row>
    <row r="21" spans="1:8" x14ac:dyDescent="0.25">
      <c r="A21" s="166">
        <v>16</v>
      </c>
      <c r="B21" s="159" t="s">
        <v>217</v>
      </c>
      <c r="C21" s="167">
        <v>850000</v>
      </c>
      <c r="D21" s="167"/>
      <c r="E21" s="167"/>
      <c r="F21" s="167"/>
      <c r="G21" s="167">
        <f t="shared" si="0"/>
        <v>850000</v>
      </c>
      <c r="H21" s="162" t="s">
        <v>494</v>
      </c>
    </row>
    <row r="22" spans="1:8" x14ac:dyDescent="0.25">
      <c r="A22" s="166">
        <v>17</v>
      </c>
      <c r="B22" s="159" t="s">
        <v>217</v>
      </c>
      <c r="C22" s="167"/>
      <c r="D22" s="167">
        <v>2462500</v>
      </c>
      <c r="E22" s="167"/>
      <c r="F22" s="167"/>
      <c r="G22" s="167">
        <f t="shared" si="0"/>
        <v>2462500</v>
      </c>
      <c r="H22" s="162" t="s">
        <v>494</v>
      </c>
    </row>
    <row r="23" spans="1:8" x14ac:dyDescent="0.25">
      <c r="A23" s="166">
        <v>18</v>
      </c>
      <c r="B23" s="159" t="s">
        <v>240</v>
      </c>
      <c r="C23" s="167">
        <v>1500000</v>
      </c>
      <c r="D23" s="167"/>
      <c r="E23" s="167"/>
      <c r="F23" s="167"/>
      <c r="G23" s="167">
        <f t="shared" si="0"/>
        <v>1500000</v>
      </c>
      <c r="H23" s="162" t="s">
        <v>492</v>
      </c>
    </row>
    <row r="24" spans="1:8" x14ac:dyDescent="0.25">
      <c r="A24" s="166">
        <v>19</v>
      </c>
      <c r="B24" s="159" t="s">
        <v>242</v>
      </c>
      <c r="C24" s="167">
        <v>1500000</v>
      </c>
      <c r="D24" s="167"/>
      <c r="E24" s="167"/>
      <c r="F24" s="167"/>
      <c r="G24" s="167">
        <f t="shared" si="0"/>
        <v>1500000</v>
      </c>
      <c r="H24" s="162" t="s">
        <v>495</v>
      </c>
    </row>
    <row r="25" spans="1:8" x14ac:dyDescent="0.25">
      <c r="A25" s="166">
        <v>20</v>
      </c>
      <c r="B25" s="159" t="s">
        <v>242</v>
      </c>
      <c r="C25" s="167">
        <v>2033000</v>
      </c>
      <c r="D25" s="167"/>
      <c r="E25" s="167"/>
      <c r="F25" s="167"/>
      <c r="G25" s="167">
        <f t="shared" si="0"/>
        <v>2033000</v>
      </c>
      <c r="H25" s="162" t="s">
        <v>493</v>
      </c>
    </row>
    <row r="26" spans="1:8" x14ac:dyDescent="0.25">
      <c r="A26" s="166">
        <v>21</v>
      </c>
      <c r="B26" s="159" t="s">
        <v>243</v>
      </c>
      <c r="C26" s="167">
        <v>50000</v>
      </c>
      <c r="D26" s="167"/>
      <c r="E26" s="167"/>
      <c r="F26" s="167"/>
      <c r="G26" s="167">
        <f t="shared" si="0"/>
        <v>50000</v>
      </c>
      <c r="H26" s="162" t="s">
        <v>495</v>
      </c>
    </row>
    <row r="27" spans="1:8" x14ac:dyDescent="0.25">
      <c r="A27" s="166">
        <v>22</v>
      </c>
      <c r="B27" s="159" t="s">
        <v>243</v>
      </c>
      <c r="C27" s="167">
        <v>425000</v>
      </c>
      <c r="D27" s="167"/>
      <c r="E27" s="167"/>
      <c r="F27" s="167"/>
      <c r="G27" s="167">
        <f t="shared" si="0"/>
        <v>425000</v>
      </c>
      <c r="H27" s="162" t="s">
        <v>493</v>
      </c>
    </row>
    <row r="28" spans="1:8" x14ac:dyDescent="0.25">
      <c r="A28" s="166">
        <v>23</v>
      </c>
      <c r="B28" s="159" t="s">
        <v>399</v>
      </c>
      <c r="C28" s="167">
        <v>1000000</v>
      </c>
      <c r="D28" s="167"/>
      <c r="E28" s="167"/>
      <c r="F28" s="167"/>
      <c r="G28" s="167">
        <f t="shared" si="0"/>
        <v>1000000</v>
      </c>
      <c r="H28" s="162" t="s">
        <v>492</v>
      </c>
    </row>
    <row r="29" spans="1:8" x14ac:dyDescent="0.25">
      <c r="A29" s="166">
        <v>24</v>
      </c>
      <c r="B29" s="159" t="s">
        <v>400</v>
      </c>
      <c r="C29" s="167">
        <v>1030000</v>
      </c>
      <c r="D29" s="167"/>
      <c r="E29" s="167"/>
      <c r="F29" s="167"/>
      <c r="G29" s="167">
        <f t="shared" si="0"/>
        <v>1030000</v>
      </c>
      <c r="H29" s="162" t="s">
        <v>493</v>
      </c>
    </row>
    <row r="30" spans="1:8" x14ac:dyDescent="0.25">
      <c r="A30" s="166">
        <v>25</v>
      </c>
      <c r="B30" s="159" t="s">
        <v>401</v>
      </c>
      <c r="C30" s="167">
        <v>750000</v>
      </c>
      <c r="D30" s="167"/>
      <c r="E30" s="167"/>
      <c r="F30" s="167"/>
      <c r="G30" s="167">
        <f t="shared" si="0"/>
        <v>750000</v>
      </c>
      <c r="H30" s="162" t="s">
        <v>493</v>
      </c>
    </row>
    <row r="31" spans="1:8" x14ac:dyDescent="0.25">
      <c r="A31" s="166">
        <v>26</v>
      </c>
      <c r="B31" s="159" t="s">
        <v>244</v>
      </c>
      <c r="C31" s="167">
        <v>1750000</v>
      </c>
      <c r="D31" s="167"/>
      <c r="E31" s="167"/>
      <c r="F31" s="167"/>
      <c r="G31" s="167">
        <f t="shared" si="0"/>
        <v>1750000</v>
      </c>
      <c r="H31" s="162" t="s">
        <v>495</v>
      </c>
    </row>
    <row r="32" spans="1:8" x14ac:dyDescent="0.25">
      <c r="A32" s="166">
        <v>27</v>
      </c>
      <c r="B32" s="159" t="s">
        <v>244</v>
      </c>
      <c r="C32" s="167">
        <v>5000000</v>
      </c>
      <c r="D32" s="167"/>
      <c r="E32" s="167"/>
      <c r="F32" s="167"/>
      <c r="G32" s="167">
        <f t="shared" si="0"/>
        <v>5000000</v>
      </c>
      <c r="H32" s="162" t="s">
        <v>493</v>
      </c>
    </row>
    <row r="33" spans="1:8" x14ac:dyDescent="0.25">
      <c r="A33" s="166">
        <v>28</v>
      </c>
      <c r="B33" s="159" t="s">
        <v>245</v>
      </c>
      <c r="C33" s="167">
        <v>140000</v>
      </c>
      <c r="D33" s="167"/>
      <c r="E33" s="167"/>
      <c r="F33" s="167"/>
      <c r="G33" s="167">
        <f t="shared" si="0"/>
        <v>140000</v>
      </c>
      <c r="H33" s="162" t="s">
        <v>495</v>
      </c>
    </row>
    <row r="34" spans="1:8" x14ac:dyDescent="0.25">
      <c r="A34" s="166">
        <v>29</v>
      </c>
      <c r="B34" s="159" t="s">
        <v>246</v>
      </c>
      <c r="C34" s="167">
        <v>300000</v>
      </c>
      <c r="D34" s="167"/>
      <c r="E34" s="167"/>
      <c r="F34" s="167"/>
      <c r="G34" s="167">
        <f t="shared" si="0"/>
        <v>300000</v>
      </c>
      <c r="H34" s="162" t="s">
        <v>493</v>
      </c>
    </row>
    <row r="35" spans="1:8" x14ac:dyDescent="0.25">
      <c r="A35" s="166">
        <v>30</v>
      </c>
      <c r="B35" s="159" t="s">
        <v>247</v>
      </c>
      <c r="C35" s="167">
        <v>250000</v>
      </c>
      <c r="D35" s="167"/>
      <c r="E35" s="167"/>
      <c r="F35" s="167"/>
      <c r="G35" s="167">
        <f t="shared" si="0"/>
        <v>250000</v>
      </c>
      <c r="H35" s="162" t="s">
        <v>493</v>
      </c>
    </row>
    <row r="36" spans="1:8" x14ac:dyDescent="0.25">
      <c r="A36" s="166">
        <v>31</v>
      </c>
      <c r="B36" s="159" t="s">
        <v>402</v>
      </c>
      <c r="C36" s="167">
        <v>942000</v>
      </c>
      <c r="D36" s="167"/>
      <c r="E36" s="167"/>
      <c r="F36" s="167"/>
      <c r="G36" s="167">
        <f t="shared" si="0"/>
        <v>942000</v>
      </c>
      <c r="H36" s="162" t="s">
        <v>496</v>
      </c>
    </row>
    <row r="37" spans="1:8" x14ac:dyDescent="0.25">
      <c r="A37" s="166">
        <v>32</v>
      </c>
      <c r="B37" s="159" t="s">
        <v>402</v>
      </c>
      <c r="C37" s="167">
        <v>2000000</v>
      </c>
      <c r="D37" s="167"/>
      <c r="E37" s="167"/>
      <c r="F37" s="167"/>
      <c r="G37" s="167">
        <f t="shared" si="0"/>
        <v>2000000</v>
      </c>
      <c r="H37" s="162" t="s">
        <v>493</v>
      </c>
    </row>
    <row r="38" spans="1:8" x14ac:dyDescent="0.25">
      <c r="A38" s="166">
        <v>33</v>
      </c>
      <c r="B38" s="159" t="s">
        <v>255</v>
      </c>
      <c r="C38" s="167">
        <v>4500000</v>
      </c>
      <c r="D38" s="167"/>
      <c r="E38" s="167"/>
      <c r="F38" s="167"/>
      <c r="G38" s="167">
        <f t="shared" si="0"/>
        <v>4500000</v>
      </c>
      <c r="H38" s="162" t="s">
        <v>493</v>
      </c>
    </row>
    <row r="39" spans="1:8" x14ac:dyDescent="0.25">
      <c r="A39" s="166">
        <v>34</v>
      </c>
      <c r="B39" s="159" t="s">
        <v>261</v>
      </c>
      <c r="C39" s="167">
        <v>2580000</v>
      </c>
      <c r="D39" s="167"/>
      <c r="E39" s="167"/>
      <c r="F39" s="167"/>
      <c r="G39" s="167">
        <f t="shared" si="0"/>
        <v>2580000</v>
      </c>
      <c r="H39" s="162" t="s">
        <v>493</v>
      </c>
    </row>
    <row r="40" spans="1:8" x14ac:dyDescent="0.25">
      <c r="A40" s="166">
        <v>35</v>
      </c>
      <c r="B40" s="159" t="s">
        <v>405</v>
      </c>
      <c r="C40" s="167">
        <v>100000</v>
      </c>
      <c r="D40" s="167"/>
      <c r="E40" s="167"/>
      <c r="F40" s="167"/>
      <c r="G40" s="167">
        <f t="shared" si="0"/>
        <v>100000</v>
      </c>
      <c r="H40" s="162" t="s">
        <v>493</v>
      </c>
    </row>
    <row r="41" spans="1:8" x14ac:dyDescent="0.25">
      <c r="A41" s="166">
        <v>36</v>
      </c>
      <c r="B41" s="159" t="s">
        <v>406</v>
      </c>
      <c r="C41" s="167">
        <v>5000000</v>
      </c>
      <c r="D41" s="167"/>
      <c r="E41" s="167"/>
      <c r="F41" s="167"/>
      <c r="G41" s="167">
        <f t="shared" si="0"/>
        <v>5000000</v>
      </c>
      <c r="H41" s="162" t="s">
        <v>495</v>
      </c>
    </row>
    <row r="42" spans="1:8" x14ac:dyDescent="0.25">
      <c r="A42" s="166">
        <v>37</v>
      </c>
      <c r="B42" s="159" t="s">
        <v>407</v>
      </c>
      <c r="C42" s="167">
        <v>1500000</v>
      </c>
      <c r="D42" s="167"/>
      <c r="E42" s="167"/>
      <c r="F42" s="167"/>
      <c r="G42" s="167">
        <f t="shared" si="0"/>
        <v>1500000</v>
      </c>
      <c r="H42" s="162" t="s">
        <v>493</v>
      </c>
    </row>
    <row r="43" spans="1:8" x14ac:dyDescent="0.25">
      <c r="A43" s="166">
        <v>38</v>
      </c>
      <c r="B43" s="159" t="s">
        <v>408</v>
      </c>
      <c r="C43" s="167">
        <v>800000</v>
      </c>
      <c r="D43" s="167"/>
      <c r="E43" s="167"/>
      <c r="F43" s="167"/>
      <c r="G43" s="167">
        <f t="shared" si="0"/>
        <v>800000</v>
      </c>
      <c r="H43" s="162" t="s">
        <v>493</v>
      </c>
    </row>
    <row r="44" spans="1:8" x14ac:dyDescent="0.25">
      <c r="A44" s="166">
        <v>39</v>
      </c>
      <c r="B44" s="159" t="s">
        <v>409</v>
      </c>
      <c r="C44" s="167">
        <v>300000</v>
      </c>
      <c r="D44" s="167"/>
      <c r="E44" s="167"/>
      <c r="F44" s="167"/>
      <c r="G44" s="167">
        <f t="shared" si="0"/>
        <v>300000</v>
      </c>
      <c r="H44" s="162" t="s">
        <v>493</v>
      </c>
    </row>
    <row r="45" spans="1:8" x14ac:dyDescent="0.25">
      <c r="A45" s="166">
        <v>40</v>
      </c>
      <c r="B45" s="159" t="s">
        <v>567</v>
      </c>
      <c r="C45" s="167"/>
      <c r="D45" s="167">
        <v>2700000</v>
      </c>
      <c r="E45" s="167"/>
      <c r="F45" s="167"/>
      <c r="G45" s="167">
        <f t="shared" si="0"/>
        <v>2700000</v>
      </c>
      <c r="H45" s="162" t="s">
        <v>494</v>
      </c>
    </row>
    <row r="46" spans="1:8" x14ac:dyDescent="0.25">
      <c r="A46" s="166">
        <v>41</v>
      </c>
      <c r="B46" s="159" t="s">
        <v>615</v>
      </c>
      <c r="C46" s="167"/>
      <c r="D46" s="167"/>
      <c r="E46" s="214">
        <v>485000</v>
      </c>
      <c r="F46" s="167"/>
      <c r="G46" s="167">
        <f t="shared" si="0"/>
        <v>485000</v>
      </c>
      <c r="H46" s="162" t="s">
        <v>641</v>
      </c>
    </row>
    <row r="47" spans="1:8" x14ac:dyDescent="0.25">
      <c r="A47" s="166">
        <v>42</v>
      </c>
      <c r="B47" s="159" t="s">
        <v>615</v>
      </c>
      <c r="C47" s="167"/>
      <c r="D47" s="167"/>
      <c r="E47" s="214">
        <v>77665</v>
      </c>
      <c r="F47" s="167"/>
      <c r="G47" s="167">
        <f t="shared" si="0"/>
        <v>77665</v>
      </c>
      <c r="H47" s="162" t="s">
        <v>641</v>
      </c>
    </row>
    <row r="48" spans="1:8" x14ac:dyDescent="0.25">
      <c r="A48" s="166">
        <v>43</v>
      </c>
      <c r="B48" s="159" t="s">
        <v>615</v>
      </c>
      <c r="C48" s="167"/>
      <c r="D48" s="167"/>
      <c r="E48" s="214">
        <v>77665</v>
      </c>
      <c r="F48" s="167"/>
      <c r="G48" s="167">
        <f t="shared" si="0"/>
        <v>77665</v>
      </c>
      <c r="H48" s="162" t="s">
        <v>641</v>
      </c>
    </row>
    <row r="49" spans="1:8" x14ac:dyDescent="0.25">
      <c r="A49" s="166">
        <v>44</v>
      </c>
      <c r="B49" s="159" t="s">
        <v>615</v>
      </c>
      <c r="C49" s="167"/>
      <c r="D49" s="167"/>
      <c r="E49" s="214">
        <v>77665</v>
      </c>
      <c r="F49" s="167"/>
      <c r="G49" s="167">
        <f t="shared" si="0"/>
        <v>77665</v>
      </c>
      <c r="H49" s="162" t="s">
        <v>641</v>
      </c>
    </row>
    <row r="50" spans="1:8" x14ac:dyDescent="0.25">
      <c r="A50" s="166">
        <v>45</v>
      </c>
      <c r="B50" s="159" t="s">
        <v>615</v>
      </c>
      <c r="C50" s="167"/>
      <c r="D50" s="167"/>
      <c r="E50" s="214">
        <v>77665</v>
      </c>
      <c r="F50" s="167"/>
      <c r="G50" s="167">
        <f t="shared" si="0"/>
        <v>77665</v>
      </c>
      <c r="H50" s="162" t="s">
        <v>641</v>
      </c>
    </row>
    <row r="51" spans="1:8" x14ac:dyDescent="0.25">
      <c r="A51" s="166">
        <v>46</v>
      </c>
      <c r="B51" s="159" t="s">
        <v>615</v>
      </c>
      <c r="C51" s="167"/>
      <c r="D51" s="167"/>
      <c r="E51" s="214">
        <v>77665</v>
      </c>
      <c r="F51" s="167"/>
      <c r="G51" s="167">
        <f t="shared" si="0"/>
        <v>77665</v>
      </c>
      <c r="H51" s="162" t="s">
        <v>641</v>
      </c>
    </row>
    <row r="52" spans="1:8" x14ac:dyDescent="0.25">
      <c r="A52" s="166">
        <v>47</v>
      </c>
      <c r="B52" s="159" t="s">
        <v>615</v>
      </c>
      <c r="C52" s="167"/>
      <c r="D52" s="167"/>
      <c r="E52" s="214">
        <v>77665</v>
      </c>
      <c r="F52" s="167"/>
      <c r="G52" s="167">
        <f t="shared" si="0"/>
        <v>77665</v>
      </c>
      <c r="H52" s="162" t="s">
        <v>641</v>
      </c>
    </row>
    <row r="53" spans="1:8" x14ac:dyDescent="0.25">
      <c r="A53" s="166">
        <v>48</v>
      </c>
      <c r="B53" s="159" t="s">
        <v>615</v>
      </c>
      <c r="C53" s="167"/>
      <c r="D53" s="167"/>
      <c r="E53" s="214">
        <v>77665</v>
      </c>
      <c r="F53" s="167"/>
      <c r="G53" s="167">
        <f t="shared" si="0"/>
        <v>77665</v>
      </c>
      <c r="H53" s="162" t="s">
        <v>641</v>
      </c>
    </row>
    <row r="54" spans="1:8" x14ac:dyDescent="0.25">
      <c r="A54" s="166">
        <v>49</v>
      </c>
      <c r="B54" s="159" t="s">
        <v>615</v>
      </c>
      <c r="C54" s="167"/>
      <c r="D54" s="167"/>
      <c r="E54" s="214">
        <v>77665</v>
      </c>
      <c r="F54" s="167"/>
      <c r="G54" s="167">
        <f t="shared" si="0"/>
        <v>77665</v>
      </c>
      <c r="H54" s="162" t="s">
        <v>641</v>
      </c>
    </row>
    <row r="55" spans="1:8" x14ac:dyDescent="0.25">
      <c r="A55" s="166">
        <v>50</v>
      </c>
      <c r="B55" s="159" t="s">
        <v>615</v>
      </c>
      <c r="C55" s="167"/>
      <c r="D55" s="167"/>
      <c r="E55" s="214">
        <v>77665</v>
      </c>
      <c r="F55" s="167"/>
      <c r="G55" s="167">
        <f t="shared" si="0"/>
        <v>77665</v>
      </c>
      <c r="H55" s="162" t="s">
        <v>641</v>
      </c>
    </row>
    <row r="56" spans="1:8" x14ac:dyDescent="0.25">
      <c r="A56" s="166">
        <v>51</v>
      </c>
      <c r="B56" s="159" t="s">
        <v>615</v>
      </c>
      <c r="C56" s="167"/>
      <c r="D56" s="167"/>
      <c r="E56" s="214">
        <v>77665</v>
      </c>
      <c r="F56" s="167"/>
      <c r="G56" s="167">
        <f t="shared" si="0"/>
        <v>77665</v>
      </c>
      <c r="H56" s="162" t="s">
        <v>641</v>
      </c>
    </row>
    <row r="57" spans="1:8" x14ac:dyDescent="0.25">
      <c r="A57" s="166">
        <v>52</v>
      </c>
      <c r="B57" s="159" t="s">
        <v>221</v>
      </c>
      <c r="C57" s="167">
        <v>5500000</v>
      </c>
      <c r="D57" s="167"/>
      <c r="E57" s="167"/>
      <c r="F57" s="167"/>
      <c r="G57" s="167">
        <f t="shared" si="0"/>
        <v>5500000</v>
      </c>
      <c r="H57" s="162" t="s">
        <v>494</v>
      </c>
    </row>
    <row r="58" spans="1:8" x14ac:dyDescent="0.25">
      <c r="A58" s="166">
        <v>53</v>
      </c>
      <c r="B58" s="159" t="s">
        <v>221</v>
      </c>
      <c r="C58" s="167">
        <v>5500000</v>
      </c>
      <c r="D58" s="167"/>
      <c r="E58" s="167"/>
      <c r="F58" s="167"/>
      <c r="G58" s="167">
        <f t="shared" si="0"/>
        <v>5500000</v>
      </c>
      <c r="H58" s="162" t="s">
        <v>494</v>
      </c>
    </row>
    <row r="59" spans="1:8" x14ac:dyDescent="0.25">
      <c r="A59" s="166">
        <v>54</v>
      </c>
      <c r="B59" s="159" t="s">
        <v>221</v>
      </c>
      <c r="C59" s="167">
        <v>5500000</v>
      </c>
      <c r="D59" s="167"/>
      <c r="E59" s="167"/>
      <c r="F59" s="167"/>
      <c r="G59" s="167">
        <f t="shared" si="0"/>
        <v>5500000</v>
      </c>
      <c r="H59" s="162" t="s">
        <v>494</v>
      </c>
    </row>
    <row r="60" spans="1:8" x14ac:dyDescent="0.25">
      <c r="A60" s="166">
        <v>55</v>
      </c>
      <c r="B60" s="159" t="s">
        <v>221</v>
      </c>
      <c r="C60" s="167">
        <v>5500000</v>
      </c>
      <c r="D60" s="167"/>
      <c r="E60" s="167"/>
      <c r="F60" s="167"/>
      <c r="G60" s="167">
        <f t="shared" si="0"/>
        <v>5500000</v>
      </c>
      <c r="H60" s="162" t="s">
        <v>494</v>
      </c>
    </row>
    <row r="61" spans="1:8" x14ac:dyDescent="0.25">
      <c r="A61" s="166">
        <v>56</v>
      </c>
      <c r="B61" s="159" t="s">
        <v>221</v>
      </c>
      <c r="C61" s="167">
        <v>5500000</v>
      </c>
      <c r="D61" s="167"/>
      <c r="E61" s="167"/>
      <c r="F61" s="167"/>
      <c r="G61" s="167">
        <f t="shared" si="0"/>
        <v>5500000</v>
      </c>
      <c r="H61" s="162" t="s">
        <v>494</v>
      </c>
    </row>
    <row r="62" spans="1:8" x14ac:dyDescent="0.25">
      <c r="A62" s="166">
        <v>57</v>
      </c>
      <c r="B62" s="159" t="s">
        <v>221</v>
      </c>
      <c r="C62" s="167">
        <v>5500000</v>
      </c>
      <c r="D62" s="167"/>
      <c r="E62" s="167"/>
      <c r="F62" s="167"/>
      <c r="G62" s="167">
        <f t="shared" si="0"/>
        <v>5500000</v>
      </c>
      <c r="H62" s="162" t="s">
        <v>494</v>
      </c>
    </row>
    <row r="63" spans="1:8" x14ac:dyDescent="0.25">
      <c r="A63" s="166">
        <v>58</v>
      </c>
      <c r="B63" s="159" t="s">
        <v>221</v>
      </c>
      <c r="C63" s="167"/>
      <c r="D63" s="167">
        <v>9000000</v>
      </c>
      <c r="E63" s="167"/>
      <c r="F63" s="167"/>
      <c r="G63" s="167">
        <f t="shared" si="0"/>
        <v>9000000</v>
      </c>
      <c r="H63" s="162" t="s">
        <v>494</v>
      </c>
    </row>
    <row r="64" spans="1:8" x14ac:dyDescent="0.25">
      <c r="A64" s="166">
        <v>59</v>
      </c>
      <c r="B64" s="159" t="s">
        <v>221</v>
      </c>
      <c r="C64" s="167"/>
      <c r="D64" s="167">
        <v>5000000</v>
      </c>
      <c r="E64" s="167"/>
      <c r="F64" s="167"/>
      <c r="G64" s="167">
        <f t="shared" si="0"/>
        <v>5000000</v>
      </c>
      <c r="H64" s="162" t="s">
        <v>494</v>
      </c>
    </row>
    <row r="65" spans="1:8" x14ac:dyDescent="0.25">
      <c r="A65" s="166">
        <v>60</v>
      </c>
      <c r="B65" s="159" t="s">
        <v>403</v>
      </c>
      <c r="C65" s="167">
        <v>5200000</v>
      </c>
      <c r="D65" s="167"/>
      <c r="E65" s="167"/>
      <c r="F65" s="167"/>
      <c r="G65" s="167">
        <f t="shared" si="0"/>
        <v>5200000</v>
      </c>
      <c r="H65" s="162" t="s">
        <v>492</v>
      </c>
    </row>
    <row r="66" spans="1:8" x14ac:dyDescent="0.25">
      <c r="A66" s="166">
        <v>61</v>
      </c>
      <c r="B66" s="159" t="s">
        <v>566</v>
      </c>
      <c r="C66" s="167"/>
      <c r="D66" s="167">
        <v>2500000</v>
      </c>
      <c r="E66" s="167"/>
      <c r="F66" s="167"/>
      <c r="G66" s="167">
        <f t="shared" si="0"/>
        <v>2500000</v>
      </c>
      <c r="H66" s="162" t="s">
        <v>493</v>
      </c>
    </row>
    <row r="67" spans="1:8" x14ac:dyDescent="0.25">
      <c r="A67" s="166">
        <v>62</v>
      </c>
      <c r="B67" s="159" t="s">
        <v>238</v>
      </c>
      <c r="C67" s="167"/>
      <c r="D67" s="167"/>
      <c r="E67" s="167"/>
      <c r="F67" s="167"/>
      <c r="G67" s="167">
        <f t="shared" si="0"/>
        <v>0</v>
      </c>
      <c r="H67" s="162"/>
    </row>
    <row r="68" spans="1:8" x14ac:dyDescent="0.25">
      <c r="A68" s="166">
        <v>63</v>
      </c>
      <c r="B68" s="159" t="s">
        <v>263</v>
      </c>
      <c r="C68" s="167">
        <v>1500000</v>
      </c>
      <c r="D68" s="167"/>
      <c r="E68" s="167"/>
      <c r="F68" s="167"/>
      <c r="G68" s="167">
        <f t="shared" si="0"/>
        <v>1500000</v>
      </c>
      <c r="H68" s="162" t="s">
        <v>496</v>
      </c>
    </row>
    <row r="69" spans="1:8" x14ac:dyDescent="0.25">
      <c r="A69" s="166">
        <v>64</v>
      </c>
      <c r="B69" s="159" t="s">
        <v>562</v>
      </c>
      <c r="C69" s="167"/>
      <c r="D69" s="167">
        <v>7500000</v>
      </c>
      <c r="E69" s="167"/>
      <c r="F69" s="167"/>
      <c r="G69" s="167">
        <f t="shared" si="0"/>
        <v>7500000</v>
      </c>
      <c r="H69" s="162" t="s">
        <v>494</v>
      </c>
    </row>
    <row r="70" spans="1:8" x14ac:dyDescent="0.25">
      <c r="A70" s="166">
        <v>65</v>
      </c>
      <c r="B70" s="159" t="s">
        <v>610</v>
      </c>
      <c r="C70" s="167"/>
      <c r="D70" s="167">
        <v>8000000</v>
      </c>
      <c r="E70" s="167"/>
      <c r="F70" s="167"/>
      <c r="G70" s="167">
        <f t="shared" si="0"/>
        <v>8000000</v>
      </c>
      <c r="H70" s="162" t="s">
        <v>493</v>
      </c>
    </row>
    <row r="71" spans="1:8" x14ac:dyDescent="0.25">
      <c r="A71" s="166">
        <v>66</v>
      </c>
      <c r="B71" s="159" t="s">
        <v>611</v>
      </c>
      <c r="C71" s="167"/>
      <c r="D71" s="167">
        <v>6000000</v>
      </c>
      <c r="E71" s="167"/>
      <c r="F71" s="167"/>
      <c r="G71" s="167">
        <f t="shared" si="0"/>
        <v>6000000</v>
      </c>
      <c r="H71" s="162" t="s">
        <v>494</v>
      </c>
    </row>
    <row r="72" spans="1:8" x14ac:dyDescent="0.25">
      <c r="A72" s="166">
        <v>67</v>
      </c>
      <c r="B72" s="159" t="s">
        <v>178</v>
      </c>
      <c r="C72" s="167"/>
      <c r="D72" s="167"/>
      <c r="E72" s="167"/>
      <c r="F72" s="167"/>
      <c r="G72" s="167">
        <f t="shared" si="0"/>
        <v>0</v>
      </c>
      <c r="H72" s="162"/>
    </row>
    <row r="73" spans="1:8" x14ac:dyDescent="0.25">
      <c r="A73" s="166">
        <v>68</v>
      </c>
      <c r="B73" s="159" t="s">
        <v>265</v>
      </c>
      <c r="C73" s="160">
        <v>10000000</v>
      </c>
      <c r="D73" s="167"/>
      <c r="E73" s="160"/>
      <c r="F73" s="167"/>
      <c r="G73" s="167">
        <f t="shared" si="0"/>
        <v>10000000</v>
      </c>
      <c r="H73" s="162" t="s">
        <v>495</v>
      </c>
    </row>
    <row r="74" spans="1:8" x14ac:dyDescent="0.25">
      <c r="A74" s="166">
        <v>69</v>
      </c>
      <c r="B74" s="159" t="s">
        <v>266</v>
      </c>
      <c r="C74" s="160">
        <v>5000000</v>
      </c>
      <c r="D74" s="167"/>
      <c r="E74" s="160"/>
      <c r="F74" s="167"/>
      <c r="G74" s="167">
        <f t="shared" si="0"/>
        <v>5000000</v>
      </c>
      <c r="H74" s="162" t="s">
        <v>495</v>
      </c>
    </row>
    <row r="75" spans="1:8" x14ac:dyDescent="0.25">
      <c r="A75" s="166">
        <v>70</v>
      </c>
      <c r="B75" s="159" t="s">
        <v>267</v>
      </c>
      <c r="C75" s="160">
        <v>4500000</v>
      </c>
      <c r="D75" s="167"/>
      <c r="E75" s="160"/>
      <c r="F75" s="167"/>
      <c r="G75" s="167">
        <f t="shared" si="0"/>
        <v>4500000</v>
      </c>
      <c r="H75" s="162" t="s">
        <v>492</v>
      </c>
    </row>
    <row r="76" spans="1:8" x14ac:dyDescent="0.25">
      <c r="A76" s="166">
        <v>71</v>
      </c>
      <c r="B76" s="159" t="s">
        <v>410</v>
      </c>
      <c r="C76" s="160">
        <v>250000000</v>
      </c>
      <c r="D76" s="167"/>
      <c r="E76" s="160"/>
      <c r="F76" s="167"/>
      <c r="G76" s="167">
        <f t="shared" si="0"/>
        <v>250000000</v>
      </c>
      <c r="H76" s="162" t="s">
        <v>497</v>
      </c>
    </row>
    <row r="77" spans="1:8" x14ac:dyDescent="0.25">
      <c r="A77" s="166">
        <v>72</v>
      </c>
      <c r="B77" s="159" t="s">
        <v>410</v>
      </c>
      <c r="C77" s="160">
        <v>180000000</v>
      </c>
      <c r="D77" s="160"/>
      <c r="E77" s="167"/>
      <c r="F77" s="167"/>
      <c r="G77" s="167">
        <f t="shared" si="0"/>
        <v>180000000</v>
      </c>
      <c r="H77" s="162" t="s">
        <v>494</v>
      </c>
    </row>
    <row r="78" spans="1:8" x14ac:dyDescent="0.25">
      <c r="A78" s="166">
        <v>73</v>
      </c>
      <c r="B78" s="159" t="s">
        <v>411</v>
      </c>
      <c r="C78" s="160">
        <v>86000000</v>
      </c>
      <c r="D78" s="160"/>
      <c r="E78" s="167"/>
      <c r="F78" s="167"/>
      <c r="G78" s="167">
        <f t="shared" si="0"/>
        <v>86000000</v>
      </c>
      <c r="H78" s="162" t="s">
        <v>498</v>
      </c>
    </row>
    <row r="79" spans="1:8" x14ac:dyDescent="0.25">
      <c r="A79" s="166">
        <v>74</v>
      </c>
      <c r="B79" s="159" t="s">
        <v>411</v>
      </c>
      <c r="C79" s="160">
        <v>100000000</v>
      </c>
      <c r="D79" s="160"/>
      <c r="E79" s="167"/>
      <c r="F79" s="167"/>
      <c r="G79" s="167">
        <f t="shared" si="0"/>
        <v>100000000</v>
      </c>
      <c r="H79" s="162" t="s">
        <v>499</v>
      </c>
    </row>
    <row r="80" spans="1:8" x14ac:dyDescent="0.25">
      <c r="A80" s="166">
        <v>75</v>
      </c>
      <c r="B80" s="159" t="s">
        <v>268</v>
      </c>
      <c r="C80" s="160">
        <v>1500000</v>
      </c>
      <c r="D80" s="167"/>
      <c r="E80" s="160"/>
      <c r="F80" s="167"/>
      <c r="G80" s="167">
        <f t="shared" si="0"/>
        <v>1500000</v>
      </c>
      <c r="H80" s="162" t="s">
        <v>495</v>
      </c>
    </row>
    <row r="81" spans="1:8" x14ac:dyDescent="0.25">
      <c r="A81" s="166">
        <v>76</v>
      </c>
      <c r="B81" s="159" t="s">
        <v>412</v>
      </c>
      <c r="C81" s="160">
        <v>500000</v>
      </c>
      <c r="D81" s="167"/>
      <c r="E81" s="160"/>
      <c r="F81" s="167"/>
      <c r="G81" s="167">
        <f t="shared" si="0"/>
        <v>500000</v>
      </c>
      <c r="H81" s="162" t="s">
        <v>495</v>
      </c>
    </row>
    <row r="82" spans="1:8" x14ac:dyDescent="0.25">
      <c r="A82" s="166">
        <v>77</v>
      </c>
      <c r="B82" s="159" t="s">
        <v>270</v>
      </c>
      <c r="C82" s="160">
        <v>3500000</v>
      </c>
      <c r="D82" s="167"/>
      <c r="E82" s="160"/>
      <c r="F82" s="167"/>
      <c r="G82" s="167">
        <f t="shared" si="0"/>
        <v>3500000</v>
      </c>
      <c r="H82" s="162" t="s">
        <v>492</v>
      </c>
    </row>
    <row r="83" spans="1:8" x14ac:dyDescent="0.25">
      <c r="A83" s="166">
        <v>78</v>
      </c>
      <c r="B83" s="159" t="s">
        <v>270</v>
      </c>
      <c r="C83" s="160">
        <v>150000000</v>
      </c>
      <c r="D83" s="160"/>
      <c r="E83" s="167"/>
      <c r="F83" s="167"/>
      <c r="G83" s="167">
        <f t="shared" si="0"/>
        <v>150000000</v>
      </c>
      <c r="H83" s="162" t="s">
        <v>494</v>
      </c>
    </row>
    <row r="84" spans="1:8" x14ac:dyDescent="0.25">
      <c r="A84" s="166">
        <v>79</v>
      </c>
      <c r="B84" s="159" t="s">
        <v>269</v>
      </c>
      <c r="C84" s="160">
        <v>334632500</v>
      </c>
      <c r="D84" s="167"/>
      <c r="E84" s="160"/>
      <c r="F84" s="167"/>
      <c r="G84" s="167">
        <f t="shared" si="0"/>
        <v>334632500</v>
      </c>
      <c r="H84" s="162" t="s">
        <v>495</v>
      </c>
    </row>
    <row r="85" spans="1:8" x14ac:dyDescent="0.25">
      <c r="A85" s="166">
        <v>80</v>
      </c>
      <c r="B85" s="159" t="s">
        <v>269</v>
      </c>
      <c r="C85" s="160"/>
      <c r="D85" s="167">
        <v>50000000</v>
      </c>
      <c r="E85" s="160"/>
      <c r="F85" s="167"/>
      <c r="G85" s="167">
        <f t="shared" si="0"/>
        <v>50000000</v>
      </c>
      <c r="H85" s="162" t="s">
        <v>501</v>
      </c>
    </row>
    <row r="86" spans="1:8" x14ac:dyDescent="0.25">
      <c r="A86" s="166">
        <v>81</v>
      </c>
      <c r="B86" s="159" t="s">
        <v>207</v>
      </c>
      <c r="C86" s="167"/>
      <c r="D86" s="167"/>
      <c r="E86" s="167"/>
      <c r="F86" s="167"/>
      <c r="G86" s="167">
        <f t="shared" si="0"/>
        <v>0</v>
      </c>
      <c r="H86" s="162"/>
    </row>
    <row r="87" spans="1:8" x14ac:dyDescent="0.25">
      <c r="A87" s="166">
        <v>82</v>
      </c>
      <c r="B87" s="159" t="s">
        <v>279</v>
      </c>
      <c r="D87" s="167"/>
      <c r="E87" s="167"/>
      <c r="F87" s="167"/>
      <c r="G87" s="167">
        <f t="shared" si="0"/>
        <v>0</v>
      </c>
      <c r="H87" s="162"/>
    </row>
    <row r="88" spans="1:8" x14ac:dyDescent="0.25">
      <c r="A88" s="166">
        <v>83</v>
      </c>
      <c r="B88" s="159" t="s">
        <v>413</v>
      </c>
      <c r="C88" s="167">
        <v>349113000</v>
      </c>
      <c r="D88" s="167"/>
      <c r="E88" s="167"/>
      <c r="F88" s="167"/>
      <c r="G88" s="167">
        <f t="shared" si="0"/>
        <v>349113000</v>
      </c>
      <c r="H88" s="162" t="s">
        <v>494</v>
      </c>
    </row>
    <row r="89" spans="1:8" x14ac:dyDescent="0.25">
      <c r="A89" s="166">
        <v>84</v>
      </c>
      <c r="B89" s="159" t="s">
        <v>413</v>
      </c>
      <c r="C89" s="167">
        <v>117505500</v>
      </c>
      <c r="D89" s="162"/>
      <c r="E89" s="168"/>
      <c r="F89" s="168"/>
      <c r="G89" s="167">
        <f t="shared" si="0"/>
        <v>117505500</v>
      </c>
      <c r="H89" s="169" t="s">
        <v>494</v>
      </c>
    </row>
    <row r="90" spans="1:8" x14ac:dyDescent="0.25">
      <c r="A90" s="166">
        <v>85</v>
      </c>
      <c r="B90" s="159" t="s">
        <v>612</v>
      </c>
      <c r="C90" s="167"/>
      <c r="D90" s="162">
        <v>147545000</v>
      </c>
      <c r="E90" s="168"/>
      <c r="F90" s="168"/>
      <c r="G90" s="167">
        <f t="shared" si="0"/>
        <v>147545000</v>
      </c>
      <c r="H90" s="169" t="s">
        <v>494</v>
      </c>
    </row>
    <row r="91" spans="1:8" x14ac:dyDescent="0.25">
      <c r="A91" s="166">
        <v>86</v>
      </c>
      <c r="B91" s="159" t="s">
        <v>416</v>
      </c>
      <c r="C91" s="167">
        <v>13000000</v>
      </c>
      <c r="D91" s="167"/>
      <c r="E91" s="167"/>
      <c r="F91" s="167"/>
      <c r="G91" s="167">
        <f t="shared" si="0"/>
        <v>13000000</v>
      </c>
      <c r="H91" s="162" t="s">
        <v>500</v>
      </c>
    </row>
    <row r="92" spans="1:8" x14ac:dyDescent="0.25">
      <c r="A92" s="166">
        <v>87</v>
      </c>
      <c r="B92" s="159" t="s">
        <v>416</v>
      </c>
      <c r="C92" s="167">
        <v>30681000</v>
      </c>
      <c r="D92" s="167"/>
      <c r="E92" s="167"/>
      <c r="F92" s="167"/>
      <c r="G92" s="167">
        <f t="shared" si="0"/>
        <v>30681000</v>
      </c>
      <c r="H92" s="162" t="s">
        <v>500</v>
      </c>
    </row>
    <row r="93" spans="1:8" x14ac:dyDescent="0.25">
      <c r="A93" s="166">
        <v>88</v>
      </c>
      <c r="B93" s="159" t="s">
        <v>416</v>
      </c>
      <c r="C93" s="167">
        <v>83000000</v>
      </c>
      <c r="D93" s="167"/>
      <c r="E93" s="167"/>
      <c r="F93" s="167"/>
      <c r="G93" s="167">
        <f t="shared" si="0"/>
        <v>83000000</v>
      </c>
      <c r="H93" s="162" t="s">
        <v>500</v>
      </c>
    </row>
    <row r="94" spans="1:8" x14ac:dyDescent="0.25">
      <c r="A94" s="166">
        <v>89</v>
      </c>
      <c r="B94" s="159" t="s">
        <v>416</v>
      </c>
      <c r="C94" s="167">
        <v>84000000</v>
      </c>
      <c r="D94" s="167"/>
      <c r="E94" s="167"/>
      <c r="F94" s="167"/>
      <c r="G94" s="167">
        <f t="shared" ref="G94:G104" si="1">C94+D94+E94+F94</f>
        <v>84000000</v>
      </c>
      <c r="H94" s="162" t="s">
        <v>494</v>
      </c>
    </row>
    <row r="95" spans="1:8" x14ac:dyDescent="0.25">
      <c r="A95" s="166">
        <v>90</v>
      </c>
      <c r="B95" s="159" t="s">
        <v>416</v>
      </c>
      <c r="C95" s="167">
        <v>84000000</v>
      </c>
      <c r="D95" s="167"/>
      <c r="E95" s="167"/>
      <c r="F95" s="167"/>
      <c r="G95" s="167">
        <f t="shared" si="1"/>
        <v>84000000</v>
      </c>
      <c r="H95" s="162" t="s">
        <v>494</v>
      </c>
    </row>
    <row r="96" spans="1:8" x14ac:dyDescent="0.25">
      <c r="A96" s="166">
        <v>91</v>
      </c>
      <c r="B96" s="159" t="s">
        <v>416</v>
      </c>
      <c r="C96" s="167">
        <v>186131000</v>
      </c>
      <c r="D96" s="167"/>
      <c r="E96" s="167"/>
      <c r="F96" s="167"/>
      <c r="G96" s="167">
        <f t="shared" si="1"/>
        <v>186131000</v>
      </c>
      <c r="H96" s="162" t="s">
        <v>494</v>
      </c>
    </row>
    <row r="97" spans="1:8" x14ac:dyDescent="0.25">
      <c r="A97" s="166">
        <v>92</v>
      </c>
      <c r="B97" s="159" t="s">
        <v>416</v>
      </c>
      <c r="C97" s="167">
        <v>87399000</v>
      </c>
      <c r="D97" s="167"/>
      <c r="E97" s="167"/>
      <c r="F97" s="167"/>
      <c r="G97" s="167">
        <f t="shared" si="1"/>
        <v>87399000</v>
      </c>
      <c r="H97" s="162" t="s">
        <v>494</v>
      </c>
    </row>
    <row r="98" spans="1:8" x14ac:dyDescent="0.25">
      <c r="A98" s="166">
        <v>93</v>
      </c>
      <c r="B98" s="159" t="s">
        <v>416</v>
      </c>
      <c r="C98" s="167"/>
      <c r="D98" s="167">
        <v>185950500</v>
      </c>
      <c r="E98" s="167"/>
      <c r="F98" s="167"/>
      <c r="G98" s="167">
        <f t="shared" si="1"/>
        <v>185950500</v>
      </c>
      <c r="H98" s="162" t="s">
        <v>494</v>
      </c>
    </row>
    <row r="99" spans="1:8" x14ac:dyDescent="0.25">
      <c r="A99" s="166">
        <v>94</v>
      </c>
      <c r="B99" s="159" t="s">
        <v>417</v>
      </c>
      <c r="C99" s="167">
        <v>37500000</v>
      </c>
      <c r="D99" s="162"/>
      <c r="E99" s="167"/>
      <c r="F99" s="167"/>
      <c r="G99" s="167">
        <f>C99</f>
        <v>37500000</v>
      </c>
      <c r="H99" s="162" t="s">
        <v>501</v>
      </c>
    </row>
    <row r="100" spans="1:8" x14ac:dyDescent="0.25">
      <c r="A100" s="166">
        <v>95</v>
      </c>
      <c r="B100" s="159" t="s">
        <v>280</v>
      </c>
      <c r="C100" s="167"/>
      <c r="D100" s="167"/>
      <c r="E100" s="167"/>
      <c r="F100" s="167"/>
      <c r="G100" s="167">
        <f t="shared" si="1"/>
        <v>0</v>
      </c>
      <c r="H100" s="162"/>
    </row>
    <row r="101" spans="1:8" x14ac:dyDescent="0.25">
      <c r="A101" s="166">
        <v>96</v>
      </c>
      <c r="B101" s="159" t="s">
        <v>281</v>
      </c>
      <c r="C101" s="167">
        <v>184200000</v>
      </c>
      <c r="D101" s="167"/>
      <c r="E101" s="167"/>
      <c r="F101" s="167"/>
      <c r="G101" s="167">
        <f t="shared" si="1"/>
        <v>184200000</v>
      </c>
      <c r="H101" s="162" t="s">
        <v>494</v>
      </c>
    </row>
    <row r="102" spans="1:8" x14ac:dyDescent="0.25">
      <c r="A102" s="166">
        <v>97</v>
      </c>
      <c r="B102" s="159" t="s">
        <v>281</v>
      </c>
      <c r="C102" s="167">
        <v>204187000</v>
      </c>
      <c r="E102" s="167"/>
      <c r="F102" s="167"/>
      <c r="G102" s="167">
        <f>C102</f>
        <v>204187000</v>
      </c>
      <c r="H102" s="162" t="s">
        <v>494</v>
      </c>
    </row>
    <row r="103" spans="1:8" x14ac:dyDescent="0.25">
      <c r="A103" s="166">
        <v>98</v>
      </c>
      <c r="B103" s="159" t="s">
        <v>282</v>
      </c>
      <c r="C103" s="167"/>
      <c r="D103" s="167"/>
      <c r="E103" s="167"/>
      <c r="F103" s="167"/>
      <c r="G103" s="167">
        <f t="shared" si="1"/>
        <v>0</v>
      </c>
      <c r="H103" s="162"/>
    </row>
    <row r="104" spans="1:8" x14ac:dyDescent="0.25">
      <c r="A104" s="166">
        <v>99</v>
      </c>
      <c r="B104" s="159" t="s">
        <v>284</v>
      </c>
      <c r="C104" s="167">
        <v>15800000</v>
      </c>
      <c r="D104" s="167"/>
      <c r="E104" s="167"/>
      <c r="F104" s="167"/>
      <c r="G104" s="167">
        <f t="shared" si="1"/>
        <v>15800000</v>
      </c>
      <c r="H104" s="162" t="s">
        <v>493</v>
      </c>
    </row>
    <row r="105" spans="1:8" x14ac:dyDescent="0.25">
      <c r="A105" s="166"/>
      <c r="B105" s="159"/>
      <c r="C105" s="167"/>
      <c r="D105" s="167"/>
      <c r="E105" s="167"/>
      <c r="F105" s="167"/>
      <c r="G105" s="167"/>
      <c r="H105" s="162"/>
    </row>
    <row r="106" spans="1:8" x14ac:dyDescent="0.25">
      <c r="A106" s="166"/>
      <c r="B106" s="68" t="s">
        <v>111</v>
      </c>
      <c r="C106" s="167">
        <f>SUM(C7:C105)</f>
        <v>2695049000</v>
      </c>
      <c r="D106" s="167">
        <f t="shared" ref="D106:F106" si="2">SUM(D7:D105)</f>
        <v>426658000</v>
      </c>
      <c r="E106" s="167">
        <f t="shared" si="2"/>
        <v>1261650</v>
      </c>
      <c r="F106" s="167">
        <f t="shared" si="2"/>
        <v>0</v>
      </c>
      <c r="G106" s="167">
        <f>SUM(G8:G104)</f>
        <v>3122968650</v>
      </c>
      <c r="H106" s="162"/>
    </row>
    <row r="107" spans="1:8" x14ac:dyDescent="0.25">
      <c r="A107" s="170"/>
    </row>
    <row r="108" spans="1:8" x14ac:dyDescent="0.25">
      <c r="F108" s="161" t="s">
        <v>587</v>
      </c>
    </row>
    <row r="112" spans="1:8" x14ac:dyDescent="0.25">
      <c r="F112" s="161" t="s">
        <v>386</v>
      </c>
    </row>
  </sheetData>
  <mergeCells count="7">
    <mergeCell ref="H3:H4"/>
    <mergeCell ref="A1:G1"/>
    <mergeCell ref="A3:A4"/>
    <mergeCell ref="B3:B4"/>
    <mergeCell ref="C3:C4"/>
    <mergeCell ref="D3:F3"/>
    <mergeCell ref="G3:G4"/>
  </mergeCells>
  <printOptions horizontalCentered="1"/>
  <pageMargins left="0.25" right="0.75" top="0.75" bottom="0.75" header="0.3" footer="0.3"/>
  <pageSetup scale="8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Realisasi</vt:lpstr>
      <vt:lpstr>CALK</vt:lpstr>
      <vt:lpstr>Rincian Aset</vt:lpstr>
      <vt:lpstr>Lampiran II</vt:lpstr>
      <vt:lpstr>Lampiran III</vt:lpstr>
      <vt:lpstr>MUTASI ASET</vt:lpstr>
      <vt:lpstr>'Rincian Aset'!Print_Area</vt:lpstr>
      <vt:lpstr>'Lampiran II'!Print_Titles</vt:lpstr>
      <vt:lpstr>'MUTASI ASET'!Print_Titles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Riona Caroline</dc:creator>
  <cp:lastModifiedBy>hp_corei3</cp:lastModifiedBy>
  <cp:lastPrinted>2021-02-03T05:39:25Z</cp:lastPrinted>
  <dcterms:created xsi:type="dcterms:W3CDTF">2019-01-08T14:58:10Z</dcterms:created>
  <dcterms:modified xsi:type="dcterms:W3CDTF">2021-02-22T07:13:22Z</dcterms:modified>
</cp:coreProperties>
</file>